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2"/>
  </bookViews>
  <sheets>
    <sheet name="Waste Fin Performance" sheetId="1" r:id="rId1"/>
    <sheet name="Waste Fin Position" sheetId="2" r:id="rId2"/>
    <sheet name="Waste Cash flow" sheetId="3" r:id="rId3"/>
  </sheets>
  <definedNames>
    <definedName name="_xlnm.Print_Area" localSheetId="2">'Waste Cash flow'!$A$1:$L$43</definedName>
    <definedName name="_xlnm.Print_Area" localSheetId="0">'Waste Fin Performance'!$A$1:$L$57</definedName>
    <definedName name="_xlnm.Print_Area" localSheetId="1">'Waste Fin Position'!$A$1:$L$54</definedName>
  </definedNames>
  <calcPr fullCalcOnLoad="1"/>
</workbook>
</file>

<file path=xl/sharedStrings.xml><?xml version="1.0" encoding="utf-8"?>
<sst xmlns="http://schemas.openxmlformats.org/spreadsheetml/2006/main" count="219" uniqueCount="148">
  <si>
    <t>Summary - Table A4 Budgeted Financial Performance ( Waste management ) for 4th Quarter ended 30 June 2020 (Figures Finalised as at 2020/10/30)</t>
  </si>
  <si>
    <t>Description</t>
  </si>
  <si>
    <t>Ref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</si>
  <si>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</si>
  <si>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</si>
  <si>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</si>
  <si>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</si>
  <si>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</si>
  <si>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</si>
  <si>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</si>
  <si>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</si>
  <si>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</si>
  <si>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</si>
  <si>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</si>
  <si>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</si>
  <si>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</si>
  <si>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</si>
  <si>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</si>
  <si>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</si>
  <si>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</si>
  <si>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</si>
  <si>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</si>
  <si>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</si>
  <si>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</si>
  <si>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</si>
  <si>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</si>
  <si>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</si>
  <si>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</si>
  <si>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</si>
  <si>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</si>
  <si>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</si>
  <si>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</si>
  <si>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</si>
  <si>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</si>
  <si>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</si>
  <si>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</si>
  <si>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</si>
  <si>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</si>
  <si>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</si>
  <si>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</si>
  <si>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</si>
  <si>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</si>
  <si>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</si>
  <si>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</si>
  <si>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</si>
  <si>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</si>
  <si>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</si>
  <si>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</si>
  <si>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</si>
  <si>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</si>
  <si>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</si>
  <si>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</si>
  <si>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</si>
  <si>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</si>
  <si>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</si>
  <si>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</si>
  <si>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</si>
  <si>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</si>
  <si>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</si>
  <si>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</si>
  <si>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</si>
  <si>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</si>
  <si>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</si>
  <si>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</si>
  <si>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</si>
  <si>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</si>
  <si>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</si>
  <si>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</si>
  <si>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</si>
  <si>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</si>
  <si>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</si>
  <si>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</si>
  <si>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</si>
  <si>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</si>
  <si>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</si>
  <si>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</si>
  <si>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</si>
  <si>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</si>
  <si>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</si>
  <si>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</si>
  <si>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</si>
  <si>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</si>
  <si>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</si>
  <si>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</si>
  <si>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</si>
  <si>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</si>
  <si>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</si>
  <si>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</si>
  <si>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</si>
  <si>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</si>
  <si>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</si>
  <si>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</si>
  <si>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</si>
  <si>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</si>
  <si>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</si>
  <si>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</si>
  <si>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</si>
  <si>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</si>
  <si>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</si>
  <si>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</si>
  <si>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</si>
  <si>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</si>
  <si>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</si>
  <si>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</si>
  <si>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</si>
  <si>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</si>
  <si>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</si>
  <si>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</si>
  <si>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</si>
  <si>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</si>
  <si>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</si>
  <si>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</si>
  <si>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</si>
  <si>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</si>
  <si>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</si>
  <si>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</si>
  <si>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</si>
  <si>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Waste management ) for 4th Quarter ended 30 June 2020 (Figures Finalised as at 2020/10/30)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</si>
  <si>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</si>
  <si>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</si>
  <si>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</si>
  <si>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</si>
  <si>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</si>
  <si>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</si>
  <si>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</si>
  <si>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</si>
  <si>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</si>
  <si>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</si>
  <si>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</si>
  <si>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</si>
  <si>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</si>
  <si>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</si>
  <si>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</si>
  <si>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</si>
  <si>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</si>
  <si>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</si>
  <si>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</si>
  <si>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</si>
  <si>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</si>
  <si>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</si>
  <si>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</si>
  <si>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</si>
  <si>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</si>
  <si>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</si>
  <si>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</si>
  <si>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</si>
  <si>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</si>
  <si>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Waste management ) for 4th Quarter ended 30 June 2020 (Figures Finalised as at 2020/10/30)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</si>
</sst>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7" applyFont="1">
      <alignment/>
      <protection/>
    </xf>
    <xf numFmtId="0" fontId="5" fillId="0" borderId="0" xfId="57" applyFont="1" applyProtection="1">
      <alignment/>
      <protection/>
    </xf>
    <xf numFmtId="179" fontId="3" fillId="0" borderId="47" xfId="57" applyNumberFormat="1" applyFont="1" applyFill="1" applyBorder="1" applyProtection="1">
      <alignment/>
      <protection/>
    </xf>
    <xf numFmtId="179" fontId="3" fillId="0" borderId="44" xfId="57" applyNumberFormat="1" applyFont="1" applyFill="1" applyBorder="1" applyProtection="1">
      <alignment/>
      <protection/>
    </xf>
    <xf numFmtId="179" fontId="3" fillId="0" borderId="43" xfId="57" applyNumberFormat="1" applyFont="1" applyFill="1" applyBorder="1" applyProtection="1">
      <alignment/>
      <protection/>
    </xf>
    <xf numFmtId="179" fontId="3" fillId="0" borderId="46" xfId="57" applyNumberFormat="1" applyFont="1" applyFill="1" applyBorder="1" applyProtection="1">
      <alignment/>
      <protection/>
    </xf>
    <xf numFmtId="179" fontId="3" fillId="0" borderId="48" xfId="57" applyNumberFormat="1" applyFont="1" applyFill="1" applyBorder="1" applyProtection="1">
      <alignment/>
      <protection/>
    </xf>
    <xf numFmtId="0" fontId="5" fillId="0" borderId="44" xfId="57" applyFont="1" applyFill="1" applyBorder="1" applyAlignment="1" applyProtection="1">
      <alignment horizontal="center"/>
      <protection/>
    </xf>
    <xf numFmtId="0" fontId="3" fillId="0" borderId="48" xfId="57" applyFont="1" applyFill="1" applyBorder="1" applyProtection="1">
      <alignment/>
      <protection/>
    </xf>
    <xf numFmtId="179" fontId="5" fillId="0" borderId="28" xfId="57" applyNumberFormat="1" applyFont="1" applyFill="1" applyBorder="1" applyProtection="1">
      <alignment/>
      <protection/>
    </xf>
    <xf numFmtId="179" fontId="5" fillId="0" borderId="10" xfId="57" applyNumberFormat="1" applyFont="1" applyFill="1" applyBorder="1" applyProtection="1">
      <alignment/>
      <protection/>
    </xf>
    <xf numFmtId="179" fontId="5" fillId="0" borderId="12" xfId="57" applyNumberFormat="1" applyFont="1" applyFill="1" applyBorder="1" applyProtection="1">
      <alignment/>
      <protection/>
    </xf>
    <xf numFmtId="179" fontId="5" fillId="0" borderId="0" xfId="57" applyNumberFormat="1" applyFont="1" applyFill="1" applyBorder="1" applyProtection="1">
      <alignment/>
      <protection/>
    </xf>
    <xf numFmtId="179" fontId="5" fillId="0" borderId="23" xfId="57" applyNumberFormat="1" applyFont="1" applyFill="1" applyBorder="1" applyProtection="1">
      <alignment/>
      <protection/>
    </xf>
    <xf numFmtId="0" fontId="5" fillId="0" borderId="10" xfId="57" applyFont="1" applyFill="1" applyBorder="1" applyAlignment="1" applyProtection="1">
      <alignment horizontal="center"/>
      <protection/>
    </xf>
    <xf numFmtId="0" fontId="5" fillId="0" borderId="23" xfId="57" applyFont="1" applyFill="1" applyBorder="1" applyAlignment="1" applyProtection="1">
      <alignment horizontal="left" indent="1"/>
      <protection/>
    </xf>
    <xf numFmtId="0" fontId="3" fillId="0" borderId="23" xfId="57" applyFont="1" applyFill="1" applyBorder="1" applyProtection="1">
      <alignment/>
      <protection/>
    </xf>
    <xf numFmtId="0" fontId="5" fillId="0" borderId="23" xfId="57" applyFont="1" applyFill="1" applyBorder="1" applyProtection="1">
      <alignment/>
      <protection/>
    </xf>
    <xf numFmtId="179" fontId="3" fillId="0" borderId="22" xfId="57" applyNumberFormat="1" applyFont="1" applyFill="1" applyBorder="1" applyProtection="1">
      <alignment/>
      <protection/>
    </xf>
    <xf numFmtId="179" fontId="3" fillId="0" borderId="21" xfId="57" applyNumberFormat="1" applyFont="1" applyFill="1" applyBorder="1" applyProtection="1">
      <alignment/>
      <protection/>
    </xf>
    <xf numFmtId="179" fontId="3" fillId="0" borderId="52" xfId="57" applyNumberFormat="1" applyFont="1" applyFill="1" applyBorder="1" applyProtection="1">
      <alignment/>
      <protection/>
    </xf>
    <xf numFmtId="179" fontId="3" fillId="0" borderId="49" xfId="57" applyNumberFormat="1" applyFont="1" applyFill="1" applyBorder="1" applyProtection="1">
      <alignment/>
      <protection/>
    </xf>
    <xf numFmtId="179" fontId="3" fillId="0" borderId="20" xfId="57" applyNumberFormat="1" applyFont="1" applyFill="1" applyBorder="1" applyProtection="1">
      <alignment/>
      <protection/>
    </xf>
    <xf numFmtId="0" fontId="5" fillId="0" borderId="21" xfId="57" applyFont="1" applyFill="1" applyBorder="1" applyAlignment="1" applyProtection="1">
      <alignment horizontal="center"/>
      <protection/>
    </xf>
    <xf numFmtId="0" fontId="3" fillId="0" borderId="20" xfId="57" applyFont="1" applyFill="1" applyBorder="1" applyProtection="1">
      <alignment/>
      <protection/>
    </xf>
    <xf numFmtId="179" fontId="3" fillId="0" borderId="34" xfId="57" applyNumberFormat="1" applyFont="1" applyFill="1" applyBorder="1" applyProtection="1">
      <alignment/>
      <protection/>
    </xf>
    <xf numFmtId="179" fontId="3" fillId="0" borderId="31" xfId="57" applyNumberFormat="1" applyFont="1" applyFill="1" applyBorder="1" applyProtection="1">
      <alignment/>
      <protection/>
    </xf>
    <xf numFmtId="179" fontId="3" fillId="0" borderId="53" xfId="57" applyNumberFormat="1" applyFont="1" applyFill="1" applyBorder="1" applyProtection="1">
      <alignment/>
      <protection/>
    </xf>
    <xf numFmtId="179" fontId="3" fillId="0" borderId="33" xfId="57" applyNumberFormat="1" applyFont="1" applyFill="1" applyBorder="1" applyProtection="1">
      <alignment/>
      <protection/>
    </xf>
    <xf numFmtId="179" fontId="3" fillId="0" borderId="30" xfId="57" applyNumberFormat="1" applyFont="1" applyFill="1" applyBorder="1" applyProtection="1">
      <alignment/>
      <protection/>
    </xf>
    <xf numFmtId="0" fontId="5" fillId="0" borderId="31" xfId="57" applyFont="1" applyFill="1" applyBorder="1" applyAlignment="1" applyProtection="1">
      <alignment horizontal="center"/>
      <protection/>
    </xf>
    <xf numFmtId="0" fontId="3" fillId="0" borderId="30" xfId="57" applyFont="1" applyFill="1" applyBorder="1" applyProtection="1">
      <alignment/>
      <protection/>
    </xf>
    <xf numFmtId="179" fontId="3" fillId="0" borderId="54" xfId="57" applyNumberFormat="1" applyFont="1" applyFill="1" applyBorder="1" applyProtection="1">
      <alignment/>
      <protection/>
    </xf>
    <xf numFmtId="179" fontId="3" fillId="0" borderId="37" xfId="57" applyNumberFormat="1" applyFont="1" applyFill="1" applyBorder="1" applyProtection="1">
      <alignment/>
      <protection/>
    </xf>
    <xf numFmtId="179" fontId="3" fillId="0" borderId="55" xfId="57" applyNumberFormat="1" applyFont="1" applyFill="1" applyBorder="1" applyProtection="1">
      <alignment/>
      <protection/>
    </xf>
    <xf numFmtId="179" fontId="3" fillId="0" borderId="56" xfId="57" applyNumberFormat="1" applyFont="1" applyFill="1" applyBorder="1" applyProtection="1">
      <alignment/>
      <protection/>
    </xf>
    <xf numFmtId="0" fontId="5" fillId="0" borderId="57" xfId="57" applyFont="1" applyFill="1" applyBorder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/>
      <protection/>
    </xf>
    <xf numFmtId="179" fontId="3" fillId="0" borderId="39" xfId="57" applyNumberFormat="1" applyFont="1" applyFill="1" applyBorder="1" applyProtection="1">
      <alignment/>
      <protection/>
    </xf>
    <xf numFmtId="179" fontId="5" fillId="0" borderId="28" xfId="42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179" fontId="5" fillId="0" borderId="23" xfId="42" applyNumberFormat="1" applyFont="1" applyFill="1" applyBorder="1" applyAlignment="1" applyProtection="1">
      <alignment/>
      <protection/>
    </xf>
    <xf numFmtId="179" fontId="3" fillId="0" borderId="24" xfId="57" applyNumberFormat="1" applyFont="1" applyFill="1" applyBorder="1" applyAlignment="1" applyProtection="1">
      <alignment horizontal="center"/>
      <protection/>
    </xf>
    <xf numFmtId="179" fontId="3" fillId="0" borderId="17" xfId="57" applyNumberFormat="1" applyFont="1" applyFill="1" applyBorder="1" applyAlignment="1" applyProtection="1">
      <alignment horizontal="center"/>
      <protection/>
    </xf>
    <xf numFmtId="179" fontId="3" fillId="0" borderId="16" xfId="57" applyNumberFormat="1" applyFont="1" applyFill="1" applyBorder="1" applyAlignment="1" applyProtection="1">
      <alignment horizontal="center"/>
      <protection/>
    </xf>
    <xf numFmtId="179" fontId="3" fillId="0" borderId="27" xfId="57" applyNumberFormat="1" applyFont="1" applyFill="1" applyBorder="1" applyAlignment="1" applyProtection="1">
      <alignment horizontal="center"/>
      <protection/>
    </xf>
    <xf numFmtId="179" fontId="3" fillId="0" borderId="25" xfId="57" applyNumberFormat="1" applyFont="1" applyFill="1" applyBorder="1" applyAlignment="1" applyProtection="1">
      <alignment horizontal="center"/>
      <protection/>
    </xf>
    <xf numFmtId="0" fontId="5" fillId="0" borderId="17" xfId="57" applyFont="1" applyFill="1" applyBorder="1" applyAlignment="1" applyProtection="1">
      <alignment horizontal="center"/>
      <protection/>
    </xf>
    <xf numFmtId="0" fontId="3" fillId="0" borderId="22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horizontal="center" vertical="center" wrapText="1"/>
      <protection/>
    </xf>
    <xf numFmtId="0" fontId="3" fillId="0" borderId="20" xfId="57" applyFont="1" applyFill="1" applyBorder="1" applyAlignment="1" applyProtection="1">
      <alignment horizontal="center" vertical="center" wrapText="1"/>
      <protection/>
    </xf>
    <xf numFmtId="0" fontId="3" fillId="0" borderId="49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vertical="center"/>
      <protection/>
    </xf>
    <xf numFmtId="0" fontId="3" fillId="0" borderId="20" xfId="57" applyFont="1" applyFill="1" applyBorder="1" applyAlignment="1" applyProtection="1">
      <alignment horizontal="left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 wrapText="1"/>
      <protection/>
    </xf>
    <xf numFmtId="0" fontId="3" fillId="0" borderId="50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/>
      <protection/>
    </xf>
    <xf numFmtId="0" fontId="3" fillId="0" borderId="50" xfId="57" applyFont="1" applyFill="1" applyBorder="1" applyAlignment="1" applyProtection="1">
      <alignment horizontal="center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 applyProtection="1">
      <alignment horizontal="center" vertical="center"/>
      <protection/>
    </xf>
    <xf numFmtId="0" fontId="2" fillId="0" borderId="49" xfId="57" applyFont="1" applyBorder="1" applyAlignment="1" applyProtection="1">
      <alignment/>
      <protection/>
    </xf>
    <xf numFmtId="0" fontId="5" fillId="0" borderId="20" xfId="57" applyFont="1" applyFill="1" applyBorder="1" applyAlignment="1" applyProtection="1">
      <alignment horizontal="left" indent="1"/>
      <protection/>
    </xf>
    <xf numFmtId="179" fontId="3" fillId="0" borderId="28" xfId="57" applyNumberFormat="1" applyFont="1" applyFill="1" applyBorder="1" applyProtection="1">
      <alignment/>
      <protection/>
    </xf>
    <xf numFmtId="179" fontId="3" fillId="0" borderId="10" xfId="57" applyNumberFormat="1" applyFont="1" applyFill="1" applyBorder="1" applyProtection="1">
      <alignment/>
      <protection/>
    </xf>
    <xf numFmtId="179" fontId="3" fillId="0" borderId="12" xfId="57" applyNumberFormat="1" applyFont="1" applyFill="1" applyBorder="1" applyProtection="1">
      <alignment/>
      <protection/>
    </xf>
    <xf numFmtId="179" fontId="3" fillId="0" borderId="0" xfId="57" applyNumberFormat="1" applyFont="1" applyFill="1" applyBorder="1" applyProtection="1">
      <alignment/>
      <protection/>
    </xf>
    <xf numFmtId="179" fontId="3" fillId="0" borderId="23" xfId="57" applyNumberFormat="1" applyFont="1" applyFill="1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7" t="s">
        <v>13</v>
      </c>
      <c r="I3" s="18" t="s">
        <v>14</v>
      </c>
      <c r="J3" s="19" t="s">
        <v>15</v>
      </c>
      <c r="K3" s="17" t="s">
        <v>16</v>
      </c>
      <c r="L3" s="18" t="s">
        <v>17</v>
      </c>
    </row>
    <row r="4" spans="1:12" ht="13.5">
      <c r="A4" s="20" t="s">
        <v>18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3.5">
      <c r="A5" s="28" t="s">
        <v>19</v>
      </c>
      <c r="B5" s="29" t="s">
        <v>20</v>
      </c>
      <c r="C5" s="4">
        <v>0</v>
      </c>
      <c r="D5" s="4">
        <v>24382683</v>
      </c>
      <c r="E5" s="5">
        <v>-3925878</v>
      </c>
      <c r="F5" s="6">
        <v>3337576</v>
      </c>
      <c r="G5" s="4">
        <v>171468</v>
      </c>
      <c r="H5" s="7">
        <v>171468</v>
      </c>
      <c r="I5" s="8">
        <v>-4305112</v>
      </c>
      <c r="J5" s="6">
        <v>7449847</v>
      </c>
      <c r="K5" s="4">
        <v>7821624</v>
      </c>
      <c r="L5" s="7">
        <v>8211950</v>
      </c>
    </row>
    <row r="6" spans="1:12" ht="13.5">
      <c r="A6" s="28" t="s">
        <v>21</v>
      </c>
      <c r="B6" s="29" t="s">
        <v>20</v>
      </c>
      <c r="C6" s="4">
        <v>0</v>
      </c>
      <c r="D6" s="4">
        <v>19227329</v>
      </c>
      <c r="E6" s="7">
        <v>-5953263</v>
      </c>
      <c r="F6" s="9">
        <v>957515</v>
      </c>
      <c r="G6" s="4">
        <v>1400</v>
      </c>
      <c r="H6" s="7">
        <v>1400</v>
      </c>
      <c r="I6" s="30">
        <v>-999160</v>
      </c>
      <c r="J6" s="9">
        <v>2288</v>
      </c>
      <c r="K6" s="4">
        <v>2439</v>
      </c>
      <c r="L6" s="7">
        <v>2637</v>
      </c>
    </row>
    <row r="7" spans="1:12" ht="13.5">
      <c r="A7" s="31" t="s">
        <v>22</v>
      </c>
      <c r="B7" s="29" t="s">
        <v>20</v>
      </c>
      <c r="C7" s="4">
        <v>0</v>
      </c>
      <c r="D7" s="4">
        <v>-10556192</v>
      </c>
      <c r="E7" s="7">
        <v>-9069120</v>
      </c>
      <c r="F7" s="9">
        <v>-7997113</v>
      </c>
      <c r="G7" s="4">
        <v>-5459909</v>
      </c>
      <c r="H7" s="7">
        <v>-5459909</v>
      </c>
      <c r="I7" s="10">
        <v>-10531317</v>
      </c>
      <c r="J7" s="9">
        <v>42600</v>
      </c>
      <c r="K7" s="4">
        <v>5076150</v>
      </c>
      <c r="L7" s="7">
        <v>44666</v>
      </c>
    </row>
    <row r="8" spans="1:12" ht="13.5">
      <c r="A8" s="31" t="s">
        <v>23</v>
      </c>
      <c r="B8" s="29" t="s">
        <v>20</v>
      </c>
      <c r="C8" s="4">
        <v>0</v>
      </c>
      <c r="D8" s="4">
        <v>118361872</v>
      </c>
      <c r="E8" s="7">
        <v>-1731020</v>
      </c>
      <c r="F8" s="9">
        <v>169338</v>
      </c>
      <c r="G8" s="4">
        <v>265074</v>
      </c>
      <c r="H8" s="7">
        <v>265074</v>
      </c>
      <c r="I8" s="10">
        <v>1276904</v>
      </c>
      <c r="J8" s="9">
        <v>278843</v>
      </c>
      <c r="K8" s="4">
        <v>295006</v>
      </c>
      <c r="L8" s="7">
        <v>312633</v>
      </c>
    </row>
    <row r="9" spans="1:12" ht="13.5">
      <c r="A9" s="31" t="s">
        <v>24</v>
      </c>
      <c r="B9" s="29" t="s">
        <v>20</v>
      </c>
      <c r="C9" s="4">
        <v>0</v>
      </c>
      <c r="D9" s="4">
        <v>8623817439</v>
      </c>
      <c r="E9" s="32">
        <v>8125311637</v>
      </c>
      <c r="F9" s="33">
        <v>13701552369</v>
      </c>
      <c r="G9" s="34">
        <v>14083744534</v>
      </c>
      <c r="H9" s="32">
        <v>14083744534</v>
      </c>
      <c r="I9" s="35">
        <v>11520649887</v>
      </c>
      <c r="J9" s="36">
        <v>13109866800</v>
      </c>
      <c r="K9" s="34">
        <v>13837822593</v>
      </c>
      <c r="L9" s="32">
        <v>14647336538</v>
      </c>
    </row>
    <row r="10" spans="1:12" ht="13.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>
      <c r="A11" s="31" t="s">
        <v>25</v>
      </c>
      <c r="B11" s="37"/>
      <c r="C11" s="4">
        <v>0</v>
      </c>
      <c r="D11" s="4">
        <v>4460469</v>
      </c>
      <c r="E11" s="7">
        <v>3068214</v>
      </c>
      <c r="F11" s="9">
        <v>7649292</v>
      </c>
      <c r="G11" s="4">
        <v>7909426</v>
      </c>
      <c r="H11" s="7">
        <v>7909426</v>
      </c>
      <c r="I11" s="10">
        <v>17740181</v>
      </c>
      <c r="J11" s="9">
        <v>3707194</v>
      </c>
      <c r="K11" s="4">
        <v>3881360</v>
      </c>
      <c r="L11" s="7">
        <v>4066291</v>
      </c>
    </row>
    <row r="12" spans="1:12" ht="13.5">
      <c r="A12" s="28" t="s">
        <v>26</v>
      </c>
      <c r="B12" s="37"/>
      <c r="C12" s="4">
        <v>0</v>
      </c>
      <c r="D12" s="4">
        <v>-5461</v>
      </c>
      <c r="E12" s="7">
        <v>2546982</v>
      </c>
      <c r="F12" s="9">
        <v>0</v>
      </c>
      <c r="G12" s="4">
        <v>0</v>
      </c>
      <c r="H12" s="7">
        <v>0</v>
      </c>
      <c r="I12" s="10">
        <v>-4542</v>
      </c>
      <c r="J12" s="9">
        <v>0</v>
      </c>
      <c r="K12" s="4">
        <v>0</v>
      </c>
      <c r="L12" s="7">
        <v>0</v>
      </c>
    </row>
    <row r="13" spans="1:12" ht="13.5">
      <c r="A13" s="28" t="s">
        <v>27</v>
      </c>
      <c r="B13" s="37"/>
      <c r="C13" s="4">
        <v>0</v>
      </c>
      <c r="D13" s="4">
        <v>245845968</v>
      </c>
      <c r="E13" s="7">
        <v>351656172</v>
      </c>
      <c r="F13" s="9">
        <v>300774413</v>
      </c>
      <c r="G13" s="4">
        <v>351136753</v>
      </c>
      <c r="H13" s="7">
        <v>351136753</v>
      </c>
      <c r="I13" s="10">
        <v>447272141</v>
      </c>
      <c r="J13" s="9">
        <v>442052431</v>
      </c>
      <c r="K13" s="4">
        <v>441843046</v>
      </c>
      <c r="L13" s="7">
        <v>464275337</v>
      </c>
    </row>
    <row r="14" spans="1:12" ht="13.5">
      <c r="A14" s="28" t="s">
        <v>28</v>
      </c>
      <c r="B14" s="37"/>
      <c r="C14" s="4">
        <v>0</v>
      </c>
      <c r="D14" s="4">
        <v>3602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3.5">
      <c r="A15" s="28" t="s">
        <v>29</v>
      </c>
      <c r="B15" s="37"/>
      <c r="C15" s="4">
        <v>0</v>
      </c>
      <c r="D15" s="4">
        <v>4274600</v>
      </c>
      <c r="E15" s="7">
        <v>11908508</v>
      </c>
      <c r="F15" s="9">
        <v>616905</v>
      </c>
      <c r="G15" s="4">
        <v>3300986</v>
      </c>
      <c r="H15" s="7">
        <v>3300986</v>
      </c>
      <c r="I15" s="10">
        <v>2211131</v>
      </c>
      <c r="J15" s="9">
        <v>621226</v>
      </c>
      <c r="K15" s="4">
        <v>650719</v>
      </c>
      <c r="L15" s="7">
        <v>681609</v>
      </c>
    </row>
    <row r="16" spans="1:12" ht="13.5">
      <c r="A16" s="28" t="s">
        <v>30</v>
      </c>
      <c r="B16" s="37"/>
      <c r="C16" s="4">
        <v>0</v>
      </c>
      <c r="D16" s="4">
        <v>451157</v>
      </c>
      <c r="E16" s="7">
        <v>-17291490</v>
      </c>
      <c r="F16" s="9">
        <v>181515</v>
      </c>
      <c r="G16" s="4">
        <v>109978</v>
      </c>
      <c r="H16" s="7">
        <v>109978</v>
      </c>
      <c r="I16" s="10">
        <v>309298</v>
      </c>
      <c r="J16" s="9">
        <v>94905</v>
      </c>
      <c r="K16" s="4">
        <v>99512</v>
      </c>
      <c r="L16" s="7">
        <v>104359</v>
      </c>
    </row>
    <row r="17" spans="1:12" ht="13.5">
      <c r="A17" s="31" t="s">
        <v>31</v>
      </c>
      <c r="B17" s="29"/>
      <c r="C17" s="4">
        <v>0</v>
      </c>
      <c r="D17" s="4">
        <v>5205639</v>
      </c>
      <c r="E17" s="7">
        <v>6177768</v>
      </c>
      <c r="F17" s="9">
        <v>16097736</v>
      </c>
      <c r="G17" s="4">
        <v>8502956</v>
      </c>
      <c r="H17" s="7">
        <v>8502956</v>
      </c>
      <c r="I17" s="10">
        <v>4048090</v>
      </c>
      <c r="J17" s="9">
        <v>6760513</v>
      </c>
      <c r="K17" s="4">
        <v>7094538</v>
      </c>
      <c r="L17" s="7">
        <v>7445235</v>
      </c>
    </row>
    <row r="18" spans="1:12" ht="13.5">
      <c r="A18" s="28" t="s">
        <v>32</v>
      </c>
      <c r="B18" s="37"/>
      <c r="C18" s="4">
        <v>0</v>
      </c>
      <c r="D18" s="4">
        <v>1518743275</v>
      </c>
      <c r="E18" s="7">
        <v>2157038970</v>
      </c>
      <c r="F18" s="9">
        <v>3099898460</v>
      </c>
      <c r="G18" s="4">
        <v>4045882921</v>
      </c>
      <c r="H18" s="7">
        <v>4045882921</v>
      </c>
      <c r="I18" s="10">
        <v>3243378271</v>
      </c>
      <c r="J18" s="9">
        <v>4570030869</v>
      </c>
      <c r="K18" s="4">
        <v>4877896330</v>
      </c>
      <c r="L18" s="7">
        <v>5201878556</v>
      </c>
    </row>
    <row r="19" spans="1:12" ht="13.5">
      <c r="A19" s="28" t="s">
        <v>33</v>
      </c>
      <c r="B19" s="37" t="s">
        <v>20</v>
      </c>
      <c r="C19" s="4">
        <v>0</v>
      </c>
      <c r="D19" s="4">
        <v>285839564</v>
      </c>
      <c r="E19" s="32">
        <v>46105768</v>
      </c>
      <c r="F19" s="33">
        <v>313135634</v>
      </c>
      <c r="G19" s="34">
        <v>49920984</v>
      </c>
      <c r="H19" s="32">
        <v>49920984</v>
      </c>
      <c r="I19" s="35">
        <v>186825105</v>
      </c>
      <c r="J19" s="36">
        <v>46229416</v>
      </c>
      <c r="K19" s="34">
        <v>119822695</v>
      </c>
      <c r="L19" s="32">
        <v>125911441</v>
      </c>
    </row>
    <row r="20" spans="1:12" ht="13.5">
      <c r="A20" s="28" t="s">
        <v>34</v>
      </c>
      <c r="B20" s="37"/>
      <c r="C20" s="4">
        <v>0</v>
      </c>
      <c r="D20" s="4">
        <v>678942</v>
      </c>
      <c r="E20" s="7">
        <v>5536809</v>
      </c>
      <c r="F20" s="9">
        <v>2500000</v>
      </c>
      <c r="G20" s="4">
        <v>1051506</v>
      </c>
      <c r="H20" s="38">
        <v>1051506</v>
      </c>
      <c r="I20" s="10">
        <v>8323782</v>
      </c>
      <c r="J20" s="9">
        <v>4246568</v>
      </c>
      <c r="K20" s="4">
        <v>4432170</v>
      </c>
      <c r="L20" s="7">
        <v>4626311</v>
      </c>
    </row>
    <row r="21" spans="1:12" ht="25.5">
      <c r="A21" s="39" t="s">
        <v>35</v>
      </c>
      <c r="B21" s="40"/>
      <c r="C21" s="41">
        <f aca="true" t="shared" si="0" ref="C21:L21">SUM(C5:C20)</f>
        <v>0</v>
      </c>
      <c r="D21" s="41">
        <f t="shared" si="0"/>
        <v>10840730886</v>
      </c>
      <c r="E21" s="42">
        <f t="shared" si="0"/>
        <v>10671380057</v>
      </c>
      <c r="F21" s="43">
        <f t="shared" si="0"/>
        <v>17438873640</v>
      </c>
      <c r="G21" s="41">
        <f t="shared" si="0"/>
        <v>18546538077</v>
      </c>
      <c r="H21" s="44">
        <f t="shared" si="0"/>
        <v>18546538077</v>
      </c>
      <c r="I21" s="45">
        <f t="shared" si="0"/>
        <v>15416194659</v>
      </c>
      <c r="J21" s="46">
        <f t="shared" si="0"/>
        <v>18191383500</v>
      </c>
      <c r="K21" s="41">
        <f t="shared" si="0"/>
        <v>19306738182</v>
      </c>
      <c r="L21" s="42">
        <f t="shared" si="0"/>
        <v>20464897563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3.5">
      <c r="A23" s="20" t="s">
        <v>36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3.5">
      <c r="A24" s="31" t="s">
        <v>37</v>
      </c>
      <c r="B24" s="29" t="s">
        <v>20</v>
      </c>
      <c r="C24" s="4">
        <v>0</v>
      </c>
      <c r="D24" s="4">
        <v>4946069715</v>
      </c>
      <c r="E24" s="7">
        <v>4618855103</v>
      </c>
      <c r="F24" s="8">
        <v>7615202956</v>
      </c>
      <c r="G24" s="4">
        <v>7542736413</v>
      </c>
      <c r="H24" s="30">
        <v>7542736413</v>
      </c>
      <c r="I24" s="10">
        <v>6423592514</v>
      </c>
      <c r="J24" s="9">
        <v>7659379607</v>
      </c>
      <c r="K24" s="4">
        <v>8104380051</v>
      </c>
      <c r="L24" s="7">
        <v>8615372350</v>
      </c>
    </row>
    <row r="25" spans="1:12" ht="13.5">
      <c r="A25" s="31" t="s">
        <v>38</v>
      </c>
      <c r="B25" s="29"/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>
      <c r="A26" s="31" t="s">
        <v>39</v>
      </c>
      <c r="B26" s="29" t="s">
        <v>40</v>
      </c>
      <c r="C26" s="4">
        <v>0</v>
      </c>
      <c r="D26" s="4">
        <v>1180135729</v>
      </c>
      <c r="E26" s="7">
        <v>1292443703</v>
      </c>
      <c r="F26" s="9">
        <v>1135145512</v>
      </c>
      <c r="G26" s="4">
        <v>1509243923</v>
      </c>
      <c r="H26" s="7">
        <v>1509243923</v>
      </c>
      <c r="I26" s="10">
        <v>1239014481</v>
      </c>
      <c r="J26" s="9">
        <v>1786656963</v>
      </c>
      <c r="K26" s="4">
        <v>1654210934</v>
      </c>
      <c r="L26" s="7">
        <v>1719386886</v>
      </c>
    </row>
    <row r="27" spans="1:12" ht="13.5">
      <c r="A27" s="31" t="s">
        <v>41</v>
      </c>
      <c r="B27" s="29" t="s">
        <v>20</v>
      </c>
      <c r="C27" s="4">
        <v>0</v>
      </c>
      <c r="D27" s="4">
        <v>639364439</v>
      </c>
      <c r="E27" s="7">
        <v>420756382</v>
      </c>
      <c r="F27" s="8">
        <v>686334078</v>
      </c>
      <c r="G27" s="4">
        <v>642703702</v>
      </c>
      <c r="H27" s="30">
        <v>642703702</v>
      </c>
      <c r="I27" s="10">
        <v>474076389</v>
      </c>
      <c r="J27" s="9">
        <v>732148496</v>
      </c>
      <c r="K27" s="4">
        <v>753131390</v>
      </c>
      <c r="L27" s="7">
        <v>779058753</v>
      </c>
    </row>
    <row r="28" spans="1:12" ht="13.5">
      <c r="A28" s="31" t="s">
        <v>42</v>
      </c>
      <c r="B28" s="29"/>
      <c r="C28" s="4">
        <v>0</v>
      </c>
      <c r="D28" s="4">
        <v>345464364</v>
      </c>
      <c r="E28" s="7">
        <v>286830902</v>
      </c>
      <c r="F28" s="9">
        <v>292201521</v>
      </c>
      <c r="G28" s="4">
        <v>309084342</v>
      </c>
      <c r="H28" s="7">
        <v>309084342</v>
      </c>
      <c r="I28" s="10">
        <v>150438503</v>
      </c>
      <c r="J28" s="9">
        <v>369380814</v>
      </c>
      <c r="K28" s="4">
        <v>393013214</v>
      </c>
      <c r="L28" s="7">
        <v>414581251</v>
      </c>
    </row>
    <row r="29" spans="1:12" ht="13.5">
      <c r="A29" s="31" t="s">
        <v>43</v>
      </c>
      <c r="B29" s="29" t="s">
        <v>20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3.5">
      <c r="A30" s="31" t="s">
        <v>44</v>
      </c>
      <c r="B30" s="29" t="s">
        <v>45</v>
      </c>
      <c r="C30" s="4">
        <v>0</v>
      </c>
      <c r="D30" s="4">
        <v>392979332</v>
      </c>
      <c r="E30" s="7">
        <v>425985689</v>
      </c>
      <c r="F30" s="9">
        <v>658687358</v>
      </c>
      <c r="G30" s="4">
        <v>779447044</v>
      </c>
      <c r="H30" s="7">
        <v>779447044</v>
      </c>
      <c r="I30" s="10">
        <v>600027562</v>
      </c>
      <c r="J30" s="9">
        <v>759780631</v>
      </c>
      <c r="K30" s="4">
        <v>798742909</v>
      </c>
      <c r="L30" s="7">
        <v>829867250</v>
      </c>
    </row>
    <row r="31" spans="1:12" ht="13.5">
      <c r="A31" s="31" t="s">
        <v>46</v>
      </c>
      <c r="B31" s="29"/>
      <c r="C31" s="4">
        <v>0</v>
      </c>
      <c r="D31" s="4">
        <v>2824349595</v>
      </c>
      <c r="E31" s="7">
        <v>2647618775</v>
      </c>
      <c r="F31" s="8">
        <v>4325714828</v>
      </c>
      <c r="G31" s="4">
        <v>3880695409</v>
      </c>
      <c r="H31" s="30">
        <v>3880695409</v>
      </c>
      <c r="I31" s="10">
        <v>3286041529</v>
      </c>
      <c r="J31" s="9">
        <v>3784664541</v>
      </c>
      <c r="K31" s="4">
        <v>4049958083</v>
      </c>
      <c r="L31" s="7">
        <v>4217757281</v>
      </c>
    </row>
    <row r="32" spans="1:12" ht="13.5">
      <c r="A32" s="31" t="s">
        <v>32</v>
      </c>
      <c r="B32" s="29"/>
      <c r="C32" s="4">
        <v>0</v>
      </c>
      <c r="D32" s="4">
        <v>23149437</v>
      </c>
      <c r="E32" s="7">
        <v>11641607</v>
      </c>
      <c r="F32" s="9">
        <v>36569812</v>
      </c>
      <c r="G32" s="4">
        <v>37805095</v>
      </c>
      <c r="H32" s="7">
        <v>37805095</v>
      </c>
      <c r="I32" s="10">
        <v>15708524</v>
      </c>
      <c r="J32" s="9">
        <v>35563535</v>
      </c>
      <c r="K32" s="4">
        <v>26276898</v>
      </c>
      <c r="L32" s="7">
        <v>27565729</v>
      </c>
    </row>
    <row r="33" spans="1:12" ht="13.5">
      <c r="A33" s="31" t="s">
        <v>47</v>
      </c>
      <c r="B33" s="29" t="s">
        <v>48</v>
      </c>
      <c r="C33" s="4">
        <v>0</v>
      </c>
      <c r="D33" s="4">
        <v>358232725</v>
      </c>
      <c r="E33" s="7">
        <v>899579883</v>
      </c>
      <c r="F33" s="8">
        <v>1193943829</v>
      </c>
      <c r="G33" s="4">
        <v>1636719359</v>
      </c>
      <c r="H33" s="7">
        <v>1636719359</v>
      </c>
      <c r="I33" s="10">
        <v>1452066273</v>
      </c>
      <c r="J33" s="9">
        <v>1617329612</v>
      </c>
      <c r="K33" s="4">
        <v>1684562426</v>
      </c>
      <c r="L33" s="7">
        <v>1789403257</v>
      </c>
    </row>
    <row r="34" spans="1:12" ht="13.5">
      <c r="A34" s="28" t="s">
        <v>49</v>
      </c>
      <c r="B34" s="37"/>
      <c r="C34" s="4">
        <v>0</v>
      </c>
      <c r="D34" s="4">
        <v>24879906</v>
      </c>
      <c r="E34" s="7">
        <v>13857271</v>
      </c>
      <c r="F34" s="9">
        <v>231617</v>
      </c>
      <c r="G34" s="4">
        <v>1242634</v>
      </c>
      <c r="H34" s="7">
        <v>1242634</v>
      </c>
      <c r="I34" s="10">
        <v>-1033442</v>
      </c>
      <c r="J34" s="9">
        <v>1160220</v>
      </c>
      <c r="K34" s="4">
        <v>1180028</v>
      </c>
      <c r="L34" s="7">
        <v>1200496</v>
      </c>
    </row>
    <row r="35" spans="1:12" ht="12.75">
      <c r="A35" s="50" t="s">
        <v>50</v>
      </c>
      <c r="B35" s="40"/>
      <c r="C35" s="41">
        <f>SUM(C24:C34)</f>
        <v>0</v>
      </c>
      <c r="D35" s="41">
        <f aca="true" t="shared" si="1" ref="D35:L35">SUM(D24:D34)</f>
        <v>10734625242</v>
      </c>
      <c r="E35" s="42">
        <f t="shared" si="1"/>
        <v>10617569315</v>
      </c>
      <c r="F35" s="43">
        <f t="shared" si="1"/>
        <v>15944031511</v>
      </c>
      <c r="G35" s="41">
        <f t="shared" si="1"/>
        <v>16339677921</v>
      </c>
      <c r="H35" s="42">
        <f t="shared" si="1"/>
        <v>16339677921</v>
      </c>
      <c r="I35" s="45">
        <f t="shared" si="1"/>
        <v>13639932333</v>
      </c>
      <c r="J35" s="46">
        <f t="shared" si="1"/>
        <v>16746064419</v>
      </c>
      <c r="K35" s="41">
        <f t="shared" si="1"/>
        <v>17465455933</v>
      </c>
      <c r="L35" s="42">
        <f t="shared" si="1"/>
        <v>18394193253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3.5">
      <c r="A37" s="56" t="s">
        <v>51</v>
      </c>
      <c r="B37" s="37"/>
      <c r="C37" s="57">
        <f>+C21-C35</f>
        <v>0</v>
      </c>
      <c r="D37" s="57">
        <f aca="true" t="shared" si="2" ref="D37:L37">+D21-D35</f>
        <v>106105644</v>
      </c>
      <c r="E37" s="58">
        <f t="shared" si="2"/>
        <v>53810742</v>
      </c>
      <c r="F37" s="59">
        <f t="shared" si="2"/>
        <v>1494842129</v>
      </c>
      <c r="G37" s="57">
        <f t="shared" si="2"/>
        <v>2206860156</v>
      </c>
      <c r="H37" s="58">
        <f t="shared" si="2"/>
        <v>2206860156</v>
      </c>
      <c r="I37" s="60">
        <f t="shared" si="2"/>
        <v>1776262326</v>
      </c>
      <c r="J37" s="61">
        <f t="shared" si="2"/>
        <v>1445319081</v>
      </c>
      <c r="K37" s="57">
        <f t="shared" si="2"/>
        <v>1841282249</v>
      </c>
      <c r="L37" s="58">
        <f t="shared" si="2"/>
        <v>2070704310</v>
      </c>
    </row>
    <row r="38" spans="1:12" ht="21" customHeight="1">
      <c r="A38" s="62" t="s">
        <v>52</v>
      </c>
      <c r="B38" s="37"/>
      <c r="C38" s="4">
        <v>0</v>
      </c>
      <c r="D38" s="4">
        <v>74516396</v>
      </c>
      <c r="E38" s="7">
        <v>72927204</v>
      </c>
      <c r="F38" s="9">
        <v>193422225</v>
      </c>
      <c r="G38" s="4">
        <v>199278435</v>
      </c>
      <c r="H38" s="7">
        <v>199278435</v>
      </c>
      <c r="I38" s="10">
        <v>138339886</v>
      </c>
      <c r="J38" s="9">
        <v>289242593</v>
      </c>
      <c r="K38" s="4">
        <v>297309936</v>
      </c>
      <c r="L38" s="7">
        <v>227559704</v>
      </c>
    </row>
    <row r="39" spans="1:12" ht="55.5" customHeight="1">
      <c r="A39" s="62" t="s">
        <v>53</v>
      </c>
      <c r="B39" s="37" t="s">
        <v>54</v>
      </c>
      <c r="C39" s="34">
        <v>0</v>
      </c>
      <c r="D39" s="4">
        <v>620928121</v>
      </c>
      <c r="E39" s="32">
        <v>54256566</v>
      </c>
      <c r="F39" s="33">
        <v>19700152</v>
      </c>
      <c r="G39" s="34">
        <v>5421294</v>
      </c>
      <c r="H39" s="32">
        <v>5421294</v>
      </c>
      <c r="I39" s="35">
        <v>746740</v>
      </c>
      <c r="J39" s="36">
        <v>5756729</v>
      </c>
      <c r="K39" s="34">
        <v>6042625</v>
      </c>
      <c r="L39" s="32">
        <v>6345438</v>
      </c>
    </row>
    <row r="40" spans="1:12" ht="13.5">
      <c r="A40" s="28" t="s">
        <v>55</v>
      </c>
      <c r="B40" s="37"/>
      <c r="C40" s="63">
        <v>0</v>
      </c>
      <c r="D40" s="4">
        <v>9170125</v>
      </c>
      <c r="E40" s="7">
        <v>4703946</v>
      </c>
      <c r="F40" s="64">
        <v>0</v>
      </c>
      <c r="G40" s="65">
        <v>5981451</v>
      </c>
      <c r="H40" s="66">
        <v>5981451</v>
      </c>
      <c r="I40" s="10">
        <v>5330770</v>
      </c>
      <c r="J40" s="67">
        <v>0</v>
      </c>
      <c r="K40" s="65">
        <v>0</v>
      </c>
      <c r="L40" s="66">
        <v>0</v>
      </c>
    </row>
    <row r="41" spans="1:12" ht="25.5">
      <c r="A41" s="68" t="s">
        <v>56</v>
      </c>
      <c r="B41" s="37"/>
      <c r="C41" s="69">
        <f>SUM(C37:C40)</f>
        <v>0</v>
      </c>
      <c r="D41" s="69">
        <f aca="true" t="shared" si="3" ref="D41:L41">SUM(D37:D40)</f>
        <v>810720286</v>
      </c>
      <c r="E41" s="70">
        <f t="shared" si="3"/>
        <v>185698458</v>
      </c>
      <c r="F41" s="71">
        <f t="shared" si="3"/>
        <v>1707964506</v>
      </c>
      <c r="G41" s="69">
        <f t="shared" si="3"/>
        <v>2417541336</v>
      </c>
      <c r="H41" s="70">
        <f t="shared" si="3"/>
        <v>2417541336</v>
      </c>
      <c r="I41" s="72">
        <f t="shared" si="3"/>
        <v>1920679722</v>
      </c>
      <c r="J41" s="73">
        <f t="shared" si="3"/>
        <v>1740318403</v>
      </c>
      <c r="K41" s="69">
        <f t="shared" si="3"/>
        <v>2144634810</v>
      </c>
      <c r="L41" s="70">
        <f t="shared" si="3"/>
        <v>2304609452</v>
      </c>
    </row>
    <row r="42" spans="1:12" ht="13.5">
      <c r="A42" s="28" t="s">
        <v>57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3.5">
      <c r="A43" s="78" t="s">
        <v>58</v>
      </c>
      <c r="B43" s="37"/>
      <c r="C43" s="79">
        <f>+C41-C42</f>
        <v>0</v>
      </c>
      <c r="D43" s="79">
        <f aca="true" t="shared" si="4" ref="D43:L43">+D41-D42</f>
        <v>810720286</v>
      </c>
      <c r="E43" s="80">
        <f t="shared" si="4"/>
        <v>185698458</v>
      </c>
      <c r="F43" s="81">
        <f t="shared" si="4"/>
        <v>1707964506</v>
      </c>
      <c r="G43" s="79">
        <f t="shared" si="4"/>
        <v>2417541336</v>
      </c>
      <c r="H43" s="80">
        <f t="shared" si="4"/>
        <v>2417541336</v>
      </c>
      <c r="I43" s="82">
        <f t="shared" si="4"/>
        <v>1920679722</v>
      </c>
      <c r="J43" s="83">
        <f t="shared" si="4"/>
        <v>1740318403</v>
      </c>
      <c r="K43" s="79">
        <f t="shared" si="4"/>
        <v>2144634810</v>
      </c>
      <c r="L43" s="80">
        <f t="shared" si="4"/>
        <v>2304609452</v>
      </c>
    </row>
    <row r="44" spans="1:12" ht="13.5">
      <c r="A44" s="28" t="s">
        <v>59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3.5">
      <c r="A45" s="78" t="s">
        <v>60</v>
      </c>
      <c r="B45" s="37"/>
      <c r="C45" s="69">
        <f>SUM(C43:C44)</f>
        <v>0</v>
      </c>
      <c r="D45" s="69">
        <f aca="true" t="shared" si="5" ref="D45:L45">SUM(D43:D44)</f>
        <v>810720286</v>
      </c>
      <c r="E45" s="70">
        <f t="shared" si="5"/>
        <v>185698458</v>
      </c>
      <c r="F45" s="71">
        <f t="shared" si="5"/>
        <v>1707964506</v>
      </c>
      <c r="G45" s="69">
        <f t="shared" si="5"/>
        <v>2417541336</v>
      </c>
      <c r="H45" s="70">
        <f t="shared" si="5"/>
        <v>2417541336</v>
      </c>
      <c r="I45" s="72">
        <f t="shared" si="5"/>
        <v>1920679722</v>
      </c>
      <c r="J45" s="73">
        <f t="shared" si="5"/>
        <v>1740318403</v>
      </c>
      <c r="K45" s="69">
        <f t="shared" si="5"/>
        <v>2144634810</v>
      </c>
      <c r="L45" s="70">
        <f t="shared" si="5"/>
        <v>2304609452</v>
      </c>
    </row>
    <row r="46" spans="1:12" ht="13.5">
      <c r="A46" s="85" t="s">
        <v>61</v>
      </c>
      <c r="B46" s="37" t="s">
        <v>62</v>
      </c>
      <c r="C46" s="63">
        <v>0</v>
      </c>
      <c r="D46" s="63">
        <v>10697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>
      <c r="A47" s="86" t="s">
        <v>63</v>
      </c>
      <c r="B47" s="87"/>
      <c r="C47" s="88">
        <f>SUM(C45:C46)</f>
        <v>0</v>
      </c>
      <c r="D47" s="89">
        <f aca="true" t="shared" si="6" ref="D47:L47">SUM(D45:D46)</f>
        <v>810730983</v>
      </c>
      <c r="E47" s="90">
        <f t="shared" si="6"/>
        <v>185698458</v>
      </c>
      <c r="F47" s="91">
        <f t="shared" si="6"/>
        <v>1707964506</v>
      </c>
      <c r="G47" s="89">
        <f t="shared" si="6"/>
        <v>2417541336</v>
      </c>
      <c r="H47" s="92">
        <f t="shared" si="6"/>
        <v>2417541336</v>
      </c>
      <c r="I47" s="93">
        <f t="shared" si="6"/>
        <v>1920679722</v>
      </c>
      <c r="J47" s="94">
        <f t="shared" si="6"/>
        <v>1740318403</v>
      </c>
      <c r="K47" s="89">
        <f t="shared" si="6"/>
        <v>2144634810</v>
      </c>
      <c r="L47" s="95">
        <f t="shared" si="6"/>
        <v>2304609452</v>
      </c>
    </row>
    <row r="48" spans="1:12" ht="13.5">
      <c r="A48" s="1" t="s">
        <v>64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3.5">
      <c r="A49" s="97" t="s">
        <v>65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>
      <c r="A50" s="3" t="s">
        <v>66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>
      <c r="A51" s="3" t="s">
        <v>67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>
      <c r="A52" s="3" t="s">
        <v>68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>
      <c r="A53" s="3" t="s">
        <v>69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>
      <c r="A54" s="3" t="s">
        <v>70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3.5">
      <c r="A55" s="3" t="s">
        <v>71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>
      <c r="A56" s="3" t="s">
        <v>72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3.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 t="s">
        <v>9</v>
      </c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116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115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114</v>
      </c>
      <c r="B6" s="120"/>
      <c r="C6" s="116">
        <v>0</v>
      </c>
      <c r="D6" s="116">
        <v>330505204</v>
      </c>
      <c r="E6" s="115">
        <v>575026896</v>
      </c>
      <c r="F6" s="119">
        <v>2125599680</v>
      </c>
      <c r="G6" s="116">
        <v>1721437504</v>
      </c>
      <c r="H6" s="115">
        <v>1721437504</v>
      </c>
      <c r="I6" s="118">
        <v>1013978488</v>
      </c>
      <c r="J6" s="117">
        <v>1993307030</v>
      </c>
      <c r="K6" s="116">
        <v>2822504599</v>
      </c>
      <c r="L6" s="115">
        <v>2483568643</v>
      </c>
    </row>
    <row r="7" spans="1:12" ht="13.5">
      <c r="A7" s="121" t="s">
        <v>113</v>
      </c>
      <c r="B7" s="120" t="s">
        <v>9</v>
      </c>
      <c r="C7" s="116">
        <v>0</v>
      </c>
      <c r="D7" s="116">
        <v>-47167739</v>
      </c>
      <c r="E7" s="115">
        <v>94838</v>
      </c>
      <c r="F7" s="119">
        <v>0</v>
      </c>
      <c r="G7" s="116">
        <v>4779090</v>
      </c>
      <c r="H7" s="115">
        <v>4779090</v>
      </c>
      <c r="I7" s="118">
        <v>2207554</v>
      </c>
      <c r="J7" s="117">
        <v>0</v>
      </c>
      <c r="K7" s="116">
        <v>0</v>
      </c>
      <c r="L7" s="115">
        <v>0</v>
      </c>
    </row>
    <row r="8" spans="1:12" ht="13.5">
      <c r="A8" s="121" t="s">
        <v>112</v>
      </c>
      <c r="B8" s="120" t="s">
        <v>9</v>
      </c>
      <c r="C8" s="116">
        <v>0</v>
      </c>
      <c r="D8" s="116">
        <v>1449059882</v>
      </c>
      <c r="E8" s="115">
        <v>2706502524</v>
      </c>
      <c r="F8" s="119">
        <v>931115306</v>
      </c>
      <c r="G8" s="116">
        <v>413283853</v>
      </c>
      <c r="H8" s="115">
        <v>413283853</v>
      </c>
      <c r="I8" s="118">
        <v>4135714142</v>
      </c>
      <c r="J8" s="117">
        <v>-64141063</v>
      </c>
      <c r="K8" s="116">
        <v>-63601500</v>
      </c>
      <c r="L8" s="115">
        <v>161707853</v>
      </c>
    </row>
    <row r="9" spans="1:12" ht="13.5">
      <c r="A9" s="121" t="s">
        <v>111</v>
      </c>
      <c r="B9" s="120"/>
      <c r="C9" s="116">
        <v>0</v>
      </c>
      <c r="D9" s="116">
        <v>2483475620</v>
      </c>
      <c r="E9" s="115">
        <v>452397972</v>
      </c>
      <c r="F9" s="119">
        <v>-16078546</v>
      </c>
      <c r="G9" s="116">
        <v>29668044</v>
      </c>
      <c r="H9" s="115">
        <v>29668044</v>
      </c>
      <c r="I9" s="118">
        <v>523289694</v>
      </c>
      <c r="J9" s="117">
        <v>7114128</v>
      </c>
      <c r="K9" s="116">
        <v>8172479</v>
      </c>
      <c r="L9" s="115">
        <v>8011769</v>
      </c>
    </row>
    <row r="10" spans="1:12" ht="13.5">
      <c r="A10" s="121" t="s">
        <v>110</v>
      </c>
      <c r="B10" s="120"/>
      <c r="C10" s="116">
        <v>0</v>
      </c>
      <c r="D10" s="116">
        <v>588218</v>
      </c>
      <c r="E10" s="115">
        <v>0</v>
      </c>
      <c r="F10" s="147">
        <v>0</v>
      </c>
      <c r="G10" s="63">
        <v>2937297</v>
      </c>
      <c r="H10" s="145">
        <v>2937297</v>
      </c>
      <c r="I10" s="118">
        <v>0</v>
      </c>
      <c r="J10" s="146">
        <v>0</v>
      </c>
      <c r="K10" s="63">
        <v>0</v>
      </c>
      <c r="L10" s="145">
        <v>0</v>
      </c>
    </row>
    <row r="11" spans="1:12" ht="13.5">
      <c r="A11" s="121" t="s">
        <v>109</v>
      </c>
      <c r="B11" s="120" t="s">
        <v>20</v>
      </c>
      <c r="C11" s="116">
        <v>0</v>
      </c>
      <c r="D11" s="116">
        <v>-1263433</v>
      </c>
      <c r="E11" s="115">
        <v>-58883930</v>
      </c>
      <c r="F11" s="119">
        <v>-25877634</v>
      </c>
      <c r="G11" s="116">
        <v>-27049851</v>
      </c>
      <c r="H11" s="115">
        <v>-27049851</v>
      </c>
      <c r="I11" s="118">
        <v>-117062691</v>
      </c>
      <c r="J11" s="117">
        <v>-51184393</v>
      </c>
      <c r="K11" s="116">
        <v>-59443641</v>
      </c>
      <c r="L11" s="115">
        <v>-70950760</v>
      </c>
    </row>
    <row r="12" spans="1:12" ht="13.5">
      <c r="A12" s="137" t="s">
        <v>108</v>
      </c>
      <c r="B12" s="136"/>
      <c r="C12" s="132">
        <f>SUM(C6:C11)</f>
        <v>0</v>
      </c>
      <c r="D12" s="132">
        <f>SUM(D6:D11)</f>
        <v>4215197752</v>
      </c>
      <c r="E12" s="131">
        <f>SUM(E6:E11)</f>
        <v>3675138300</v>
      </c>
      <c r="F12" s="135">
        <f>SUM(F6:F11)</f>
        <v>3014758806</v>
      </c>
      <c r="G12" s="132">
        <f>SUM(G6:G11)</f>
        <v>2145055937</v>
      </c>
      <c r="H12" s="131">
        <f>SUM(H6:H11)</f>
        <v>2145055937</v>
      </c>
      <c r="I12" s="134">
        <f>SUM(I6:I11)</f>
        <v>5558127187</v>
      </c>
      <c r="J12" s="133">
        <f>SUM(J6:J11)</f>
        <v>1885095702</v>
      </c>
      <c r="K12" s="132">
        <f>SUM(K6:K11)</f>
        <v>2707631937</v>
      </c>
      <c r="L12" s="131">
        <f>SUM(L6:L11)</f>
        <v>2582337505</v>
      </c>
    </row>
    <row r="13" spans="1:12" ht="4.5" customHeight="1">
      <c r="A13" s="123"/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2" t="s">
        <v>107</v>
      </c>
      <c r="B14" s="120"/>
      <c r="C14" s="116"/>
      <c r="D14" s="116"/>
      <c r="E14" s="115"/>
      <c r="F14" s="119"/>
      <c r="G14" s="116"/>
      <c r="H14" s="115"/>
      <c r="I14" s="118"/>
      <c r="J14" s="117"/>
      <c r="K14" s="116"/>
      <c r="L14" s="115"/>
    </row>
    <row r="15" spans="1:12" ht="13.5">
      <c r="A15" s="121" t="s">
        <v>106</v>
      </c>
      <c r="B15" s="120"/>
      <c r="C15" s="116">
        <v>0</v>
      </c>
      <c r="D15" s="116">
        <v>0</v>
      </c>
      <c r="E15" s="115">
        <v>0</v>
      </c>
      <c r="F15" s="119">
        <v>0</v>
      </c>
      <c r="G15" s="116">
        <v>0</v>
      </c>
      <c r="H15" s="115">
        <v>0</v>
      </c>
      <c r="I15" s="118">
        <v>88</v>
      </c>
      <c r="J15" s="117">
        <v>-45582056</v>
      </c>
      <c r="K15" s="116">
        <v>-48114392</v>
      </c>
      <c r="L15" s="115">
        <v>-50646729</v>
      </c>
    </row>
    <row r="16" spans="1:12" ht="13.5">
      <c r="A16" s="121" t="s">
        <v>105</v>
      </c>
      <c r="B16" s="120"/>
      <c r="C16" s="116">
        <v>0</v>
      </c>
      <c r="D16" s="116">
        <v>0</v>
      </c>
      <c r="E16" s="115">
        <v>0</v>
      </c>
      <c r="F16" s="147">
        <v>0</v>
      </c>
      <c r="G16" s="63">
        <v>0</v>
      </c>
      <c r="H16" s="145">
        <v>0</v>
      </c>
      <c r="I16" s="118">
        <v>0</v>
      </c>
      <c r="J16" s="146">
        <v>0</v>
      </c>
      <c r="K16" s="63">
        <v>0</v>
      </c>
      <c r="L16" s="145">
        <v>0</v>
      </c>
    </row>
    <row r="17" spans="1:12" ht="13.5">
      <c r="A17" s="121" t="s">
        <v>104</v>
      </c>
      <c r="B17" s="120"/>
      <c r="C17" s="116">
        <v>0</v>
      </c>
      <c r="D17" s="116">
        <v>64053950</v>
      </c>
      <c r="E17" s="115">
        <v>202491</v>
      </c>
      <c r="F17" s="119">
        <v>35052079</v>
      </c>
      <c r="G17" s="116">
        <v>11007769</v>
      </c>
      <c r="H17" s="115">
        <v>11007769</v>
      </c>
      <c r="I17" s="118">
        <v>19068000</v>
      </c>
      <c r="J17" s="117">
        <v>1646443</v>
      </c>
      <c r="K17" s="116">
        <v>6578090</v>
      </c>
      <c r="L17" s="115">
        <v>8506320</v>
      </c>
    </row>
    <row r="18" spans="1:12" ht="13.5">
      <c r="A18" s="121" t="s">
        <v>103</v>
      </c>
      <c r="B18" s="120"/>
      <c r="C18" s="116">
        <v>0</v>
      </c>
      <c r="D18" s="116">
        <v>0</v>
      </c>
      <c r="E18" s="115">
        <v>0</v>
      </c>
      <c r="F18" s="119">
        <v>0</v>
      </c>
      <c r="G18" s="116">
        <v>0</v>
      </c>
      <c r="H18" s="115">
        <v>0</v>
      </c>
      <c r="I18" s="118">
        <v>0</v>
      </c>
      <c r="J18" s="117">
        <v>0</v>
      </c>
      <c r="K18" s="116">
        <v>0</v>
      </c>
      <c r="L18" s="115">
        <v>0</v>
      </c>
    </row>
    <row r="19" spans="1:12" ht="13.5">
      <c r="A19" s="121" t="s">
        <v>102</v>
      </c>
      <c r="B19" s="120" t="s">
        <v>40</v>
      </c>
      <c r="C19" s="116">
        <v>0</v>
      </c>
      <c r="D19" s="116">
        <v>3478554167</v>
      </c>
      <c r="E19" s="115">
        <v>4063287258</v>
      </c>
      <c r="F19" s="119">
        <v>2538305815</v>
      </c>
      <c r="G19" s="116">
        <v>2392269805</v>
      </c>
      <c r="H19" s="115">
        <v>2392269805</v>
      </c>
      <c r="I19" s="118">
        <v>4398096279</v>
      </c>
      <c r="J19" s="117">
        <v>6518597483</v>
      </c>
      <c r="K19" s="116">
        <v>6351191223</v>
      </c>
      <c r="L19" s="115">
        <v>7031323103</v>
      </c>
    </row>
    <row r="20" spans="1:12" ht="13.5">
      <c r="A20" s="121"/>
      <c r="B20" s="120"/>
      <c r="C20" s="116"/>
      <c r="D20" s="116"/>
      <c r="E20" s="115"/>
      <c r="F20" s="119"/>
      <c r="G20" s="116"/>
      <c r="H20" s="115"/>
      <c r="I20" s="118"/>
      <c r="J20" s="117"/>
      <c r="K20" s="116"/>
      <c r="L20" s="115"/>
    </row>
    <row r="21" spans="1:12" ht="13.5">
      <c r="A21" s="121" t="s">
        <v>101</v>
      </c>
      <c r="B21" s="120"/>
      <c r="C21" s="116">
        <v>0</v>
      </c>
      <c r="D21" s="116">
        <v>0</v>
      </c>
      <c r="E21" s="115">
        <v>0</v>
      </c>
      <c r="F21" s="119">
        <v>4712208</v>
      </c>
      <c r="G21" s="116">
        <v>0</v>
      </c>
      <c r="H21" s="115">
        <v>0</v>
      </c>
      <c r="I21" s="118">
        <v>0</v>
      </c>
      <c r="J21" s="117">
        <v>0</v>
      </c>
      <c r="K21" s="116">
        <v>0</v>
      </c>
      <c r="L21" s="115">
        <v>0</v>
      </c>
    </row>
    <row r="22" spans="1:12" ht="13.5">
      <c r="A22" s="121" t="s">
        <v>100</v>
      </c>
      <c r="B22" s="120"/>
      <c r="C22" s="116">
        <v>0</v>
      </c>
      <c r="D22" s="116">
        <v>206885</v>
      </c>
      <c r="E22" s="115">
        <v>189597</v>
      </c>
      <c r="F22" s="119">
        <v>-7373479</v>
      </c>
      <c r="G22" s="116">
        <v>-6580859</v>
      </c>
      <c r="H22" s="115">
        <v>-6580859</v>
      </c>
      <c r="I22" s="118">
        <v>-11535</v>
      </c>
      <c r="J22" s="117">
        <v>-2413900</v>
      </c>
      <c r="K22" s="116">
        <v>-2487548</v>
      </c>
      <c r="L22" s="115">
        <v>-2363275</v>
      </c>
    </row>
    <row r="23" spans="1:12" ht="13.5">
      <c r="A23" s="121" t="s">
        <v>99</v>
      </c>
      <c r="B23" s="120"/>
      <c r="C23" s="116">
        <v>0</v>
      </c>
      <c r="D23" s="116">
        <v>592839764</v>
      </c>
      <c r="E23" s="115">
        <v>953000</v>
      </c>
      <c r="F23" s="147">
        <v>1660585</v>
      </c>
      <c r="G23" s="63">
        <v>953000</v>
      </c>
      <c r="H23" s="145">
        <v>953000</v>
      </c>
      <c r="I23" s="119">
        <v>0</v>
      </c>
      <c r="J23" s="146">
        <v>953000</v>
      </c>
      <c r="K23" s="63">
        <v>996838</v>
      </c>
      <c r="L23" s="145">
        <v>1042693</v>
      </c>
    </row>
    <row r="24" spans="1:12" ht="13.5">
      <c r="A24" s="137" t="s">
        <v>98</v>
      </c>
      <c r="B24" s="142"/>
      <c r="C24" s="132">
        <f>SUM(C15:C23)</f>
        <v>0</v>
      </c>
      <c r="D24" s="139">
        <f>SUM(D15:D23)</f>
        <v>4135654766</v>
      </c>
      <c r="E24" s="138">
        <f>SUM(E15:E23)</f>
        <v>4064632346</v>
      </c>
      <c r="F24" s="141">
        <f>SUM(F15:F23)</f>
        <v>2572357208</v>
      </c>
      <c r="G24" s="139">
        <f>SUM(G15:G23)</f>
        <v>2397649715</v>
      </c>
      <c r="H24" s="138">
        <f>SUM(H15:H23)</f>
        <v>2397649715</v>
      </c>
      <c r="I24" s="144">
        <f>SUM(I15:I23)</f>
        <v>4417152832</v>
      </c>
      <c r="J24" s="140">
        <f>SUM(J15:J23)</f>
        <v>6473200970</v>
      </c>
      <c r="K24" s="139">
        <f>SUM(K15:K23)</f>
        <v>6308164211</v>
      </c>
      <c r="L24" s="138">
        <f>SUM(L15:L23)</f>
        <v>6987862112</v>
      </c>
    </row>
    <row r="25" spans="1:12" ht="13.5">
      <c r="A25" s="137" t="s">
        <v>97</v>
      </c>
      <c r="B25" s="136"/>
      <c r="C25" s="132">
        <f>+C12+C24</f>
        <v>0</v>
      </c>
      <c r="D25" s="132">
        <f>+D12+D24</f>
        <v>8350852518</v>
      </c>
      <c r="E25" s="131">
        <f>+E12+E24</f>
        <v>7739770646</v>
      </c>
      <c r="F25" s="135">
        <f>+F12+F24</f>
        <v>5587116014</v>
      </c>
      <c r="G25" s="132">
        <f>+G12+G24</f>
        <v>4542705652</v>
      </c>
      <c r="H25" s="131">
        <f>+H12+H24</f>
        <v>4542705652</v>
      </c>
      <c r="I25" s="134">
        <f>+I12+I24</f>
        <v>9975280019</v>
      </c>
      <c r="J25" s="133">
        <f>+J12+J24</f>
        <v>8358296672</v>
      </c>
      <c r="K25" s="132">
        <f>+K12+K24</f>
        <v>9015796148</v>
      </c>
      <c r="L25" s="131">
        <f>+L12+L24</f>
        <v>9570199617</v>
      </c>
    </row>
    <row r="26" spans="1:12" ht="4.5" customHeight="1">
      <c r="A26" s="123"/>
      <c r="B26" s="120"/>
      <c r="C26" s="116"/>
      <c r="D26" s="116"/>
      <c r="E26" s="115"/>
      <c r="F26" s="119"/>
      <c r="G26" s="116"/>
      <c r="H26" s="115"/>
      <c r="I26" s="118"/>
      <c r="J26" s="117"/>
      <c r="K26" s="116"/>
      <c r="L26" s="115"/>
    </row>
    <row r="27" spans="1:12" ht="13.5">
      <c r="A27" s="122" t="s">
        <v>96</v>
      </c>
      <c r="B27" s="120"/>
      <c r="C27" s="116"/>
      <c r="D27" s="116"/>
      <c r="E27" s="115"/>
      <c r="F27" s="119"/>
      <c r="G27" s="116"/>
      <c r="H27" s="115"/>
      <c r="I27" s="118"/>
      <c r="J27" s="117"/>
      <c r="K27" s="116"/>
      <c r="L27" s="115"/>
    </row>
    <row r="28" spans="1:12" ht="13.5">
      <c r="A28" s="122" t="s">
        <v>95</v>
      </c>
      <c r="B28" s="143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1" t="s">
        <v>94</v>
      </c>
      <c r="B29" s="120" t="s">
        <v>9</v>
      </c>
      <c r="C29" s="116">
        <v>0</v>
      </c>
      <c r="D29" s="116">
        <v>0</v>
      </c>
      <c r="E29" s="115">
        <v>0</v>
      </c>
      <c r="F29" s="119">
        <v>0</v>
      </c>
      <c r="G29" s="116">
        <v>0</v>
      </c>
      <c r="H29" s="115">
        <v>0</v>
      </c>
      <c r="I29" s="118">
        <v>0</v>
      </c>
      <c r="J29" s="117">
        <v>0</v>
      </c>
      <c r="K29" s="116">
        <v>0</v>
      </c>
      <c r="L29" s="115">
        <v>0</v>
      </c>
    </row>
    <row r="30" spans="1:12" ht="13.5">
      <c r="A30" s="121" t="s">
        <v>93</v>
      </c>
      <c r="B30" s="120" t="s">
        <v>80</v>
      </c>
      <c r="C30" s="116">
        <v>0</v>
      </c>
      <c r="D30" s="116">
        <v>3259201</v>
      </c>
      <c r="E30" s="115">
        <v>838092</v>
      </c>
      <c r="F30" s="119">
        <v>251323</v>
      </c>
      <c r="G30" s="116">
        <v>1086935</v>
      </c>
      <c r="H30" s="115">
        <v>1086935</v>
      </c>
      <c r="I30" s="118">
        <v>-13678536</v>
      </c>
      <c r="J30" s="117">
        <v>8271753</v>
      </c>
      <c r="K30" s="116">
        <v>8747339</v>
      </c>
      <c r="L30" s="115">
        <v>9239718</v>
      </c>
    </row>
    <row r="31" spans="1:12" ht="13.5">
      <c r="A31" s="121" t="s">
        <v>92</v>
      </c>
      <c r="B31" s="120"/>
      <c r="C31" s="116">
        <v>0</v>
      </c>
      <c r="D31" s="116">
        <v>-877025</v>
      </c>
      <c r="E31" s="115">
        <v>-1257562</v>
      </c>
      <c r="F31" s="119">
        <v>-61327</v>
      </c>
      <c r="G31" s="116">
        <v>1807776</v>
      </c>
      <c r="H31" s="115">
        <v>1807776</v>
      </c>
      <c r="I31" s="118">
        <v>1917388</v>
      </c>
      <c r="J31" s="117">
        <v>21750096</v>
      </c>
      <c r="K31" s="116">
        <v>34372569</v>
      </c>
      <c r="L31" s="115">
        <v>35066175</v>
      </c>
    </row>
    <row r="32" spans="1:12" ht="13.5">
      <c r="A32" s="121" t="s">
        <v>91</v>
      </c>
      <c r="B32" s="120" t="s">
        <v>80</v>
      </c>
      <c r="C32" s="116">
        <v>0</v>
      </c>
      <c r="D32" s="116">
        <v>486252618</v>
      </c>
      <c r="E32" s="115">
        <v>473812374</v>
      </c>
      <c r="F32" s="119">
        <v>1110610589</v>
      </c>
      <c r="G32" s="116">
        <v>378255347</v>
      </c>
      <c r="H32" s="115">
        <v>378255347</v>
      </c>
      <c r="I32" s="118">
        <v>954768003</v>
      </c>
      <c r="J32" s="117">
        <v>603496558</v>
      </c>
      <c r="K32" s="116">
        <v>846422228</v>
      </c>
      <c r="L32" s="115">
        <v>1021609392</v>
      </c>
    </row>
    <row r="33" spans="1:12" ht="13.5">
      <c r="A33" s="121" t="s">
        <v>87</v>
      </c>
      <c r="B33" s="120"/>
      <c r="C33" s="116">
        <v>0</v>
      </c>
      <c r="D33" s="116">
        <v>680582645</v>
      </c>
      <c r="E33" s="115">
        <v>1051890548</v>
      </c>
      <c r="F33" s="119">
        <v>4553501395</v>
      </c>
      <c r="G33" s="116">
        <v>4791152261</v>
      </c>
      <c r="H33" s="115">
        <v>4791152261</v>
      </c>
      <c r="I33" s="118">
        <v>1369132970</v>
      </c>
      <c r="J33" s="117">
        <v>4147964039</v>
      </c>
      <c r="K33" s="116">
        <v>4382278521</v>
      </c>
      <c r="L33" s="115">
        <v>-2474775206</v>
      </c>
    </row>
    <row r="34" spans="1:12" ht="13.5">
      <c r="A34" s="137" t="s">
        <v>90</v>
      </c>
      <c r="B34" s="136"/>
      <c r="C34" s="132">
        <f>SUM(C29:C33)</f>
        <v>0</v>
      </c>
      <c r="D34" s="132">
        <f>SUM(D29:D33)</f>
        <v>1169217439</v>
      </c>
      <c r="E34" s="131">
        <f>SUM(E29:E33)</f>
        <v>1525283452</v>
      </c>
      <c r="F34" s="135">
        <f>SUM(F29:F33)</f>
        <v>5664301980</v>
      </c>
      <c r="G34" s="132">
        <f>SUM(G29:G33)</f>
        <v>5172302319</v>
      </c>
      <c r="H34" s="131">
        <f>SUM(H29:H33)</f>
        <v>5172302319</v>
      </c>
      <c r="I34" s="134">
        <f>SUM(I29:I33)</f>
        <v>2312139825</v>
      </c>
      <c r="J34" s="133">
        <f>SUM(J29:J33)</f>
        <v>4781482446</v>
      </c>
      <c r="K34" s="132">
        <f>SUM(K29:K33)</f>
        <v>5271820657</v>
      </c>
      <c r="L34" s="131">
        <f>SUM(L29:L33)</f>
        <v>-1408859921</v>
      </c>
    </row>
    <row r="35" spans="1:12" ht="4.5" customHeight="1">
      <c r="A35" s="123"/>
      <c r="B35" s="120"/>
      <c r="C35" s="116"/>
      <c r="D35" s="116"/>
      <c r="E35" s="115"/>
      <c r="F35" s="119"/>
      <c r="G35" s="116"/>
      <c r="H35" s="115"/>
      <c r="I35" s="118"/>
      <c r="J35" s="117"/>
      <c r="K35" s="116"/>
      <c r="L35" s="115"/>
    </row>
    <row r="36" spans="1:12" ht="13.5">
      <c r="A36" s="122" t="s">
        <v>89</v>
      </c>
      <c r="B36" s="120"/>
      <c r="C36" s="116"/>
      <c r="D36" s="116"/>
      <c r="E36" s="115"/>
      <c r="F36" s="119"/>
      <c r="G36" s="116"/>
      <c r="H36" s="115"/>
      <c r="I36" s="118"/>
      <c r="J36" s="117"/>
      <c r="K36" s="116"/>
      <c r="L36" s="115"/>
    </row>
    <row r="37" spans="1:12" ht="13.5">
      <c r="A37" s="121" t="s">
        <v>88</v>
      </c>
      <c r="B37" s="120"/>
      <c r="C37" s="116">
        <v>0</v>
      </c>
      <c r="D37" s="116">
        <v>738280955</v>
      </c>
      <c r="E37" s="115">
        <v>18992979</v>
      </c>
      <c r="F37" s="119">
        <v>-2580451</v>
      </c>
      <c r="G37" s="116">
        <v>16082003</v>
      </c>
      <c r="H37" s="115">
        <v>16082003</v>
      </c>
      <c r="I37" s="118">
        <v>27557503</v>
      </c>
      <c r="J37" s="117">
        <v>15488707</v>
      </c>
      <c r="K37" s="116">
        <v>15025899</v>
      </c>
      <c r="L37" s="115">
        <v>8754677</v>
      </c>
    </row>
    <row r="38" spans="1:12" ht="13.5">
      <c r="A38" s="121" t="s">
        <v>87</v>
      </c>
      <c r="B38" s="120"/>
      <c r="C38" s="116">
        <v>0</v>
      </c>
      <c r="D38" s="116">
        <v>2102347634</v>
      </c>
      <c r="E38" s="115">
        <v>1848176980</v>
      </c>
      <c r="F38" s="119">
        <v>1197351713</v>
      </c>
      <c r="G38" s="116">
        <v>1673822674</v>
      </c>
      <c r="H38" s="115">
        <v>1673822674</v>
      </c>
      <c r="I38" s="118">
        <v>1827903518</v>
      </c>
      <c r="J38" s="117">
        <v>1571699312</v>
      </c>
      <c r="K38" s="116">
        <v>1466597871</v>
      </c>
      <c r="L38" s="115">
        <v>1537858315</v>
      </c>
    </row>
    <row r="39" spans="1:12" ht="13.5">
      <c r="A39" s="137" t="s">
        <v>86</v>
      </c>
      <c r="B39" s="142"/>
      <c r="C39" s="132">
        <f>SUM(C37:C38)</f>
        <v>0</v>
      </c>
      <c r="D39" s="139">
        <f>SUM(D37:D38)</f>
        <v>2840628589</v>
      </c>
      <c r="E39" s="138">
        <f>SUM(E37:E38)</f>
        <v>1867169959</v>
      </c>
      <c r="F39" s="141">
        <f>SUM(F37:F38)</f>
        <v>1194771262</v>
      </c>
      <c r="G39" s="139">
        <f>SUM(G37:G38)</f>
        <v>1689904677</v>
      </c>
      <c r="H39" s="138">
        <f>SUM(H37:H38)</f>
        <v>1689904677</v>
      </c>
      <c r="I39" s="141">
        <f>SUM(I37:I38)</f>
        <v>1855461021</v>
      </c>
      <c r="J39" s="140">
        <f>SUM(J37:J38)</f>
        <v>1587188019</v>
      </c>
      <c r="K39" s="139">
        <f>SUM(K37:K38)</f>
        <v>1481623770</v>
      </c>
      <c r="L39" s="138">
        <f>SUM(L37:L38)</f>
        <v>1546612992</v>
      </c>
    </row>
    <row r="40" spans="1:12" ht="13.5">
      <c r="A40" s="137" t="s">
        <v>85</v>
      </c>
      <c r="B40" s="136"/>
      <c r="C40" s="132">
        <f>+C34+C39</f>
        <v>0</v>
      </c>
      <c r="D40" s="132">
        <f>+D34+D39</f>
        <v>4009846028</v>
      </c>
      <c r="E40" s="131">
        <f>+E34+E39</f>
        <v>3392453411</v>
      </c>
      <c r="F40" s="135">
        <f>+F34+F39</f>
        <v>6859073242</v>
      </c>
      <c r="G40" s="132">
        <f>+G34+G39</f>
        <v>6862206996</v>
      </c>
      <c r="H40" s="131">
        <f>+H34+H39</f>
        <v>6862206996</v>
      </c>
      <c r="I40" s="134">
        <f>+I34+I39</f>
        <v>4167600846</v>
      </c>
      <c r="J40" s="133">
        <f>+J34+J39</f>
        <v>6368670465</v>
      </c>
      <c r="K40" s="132">
        <f>+K34+K39</f>
        <v>6753444427</v>
      </c>
      <c r="L40" s="131">
        <f>+L34+L39</f>
        <v>137753071</v>
      </c>
    </row>
    <row r="41" spans="1:12" ht="4.5" customHeight="1">
      <c r="A41" s="123"/>
      <c r="B41" s="120"/>
      <c r="C41" s="116"/>
      <c r="D41" s="116"/>
      <c r="E41" s="115"/>
      <c r="F41" s="119"/>
      <c r="G41" s="116"/>
      <c r="H41" s="115"/>
      <c r="I41" s="118"/>
      <c r="J41" s="117"/>
      <c r="K41" s="116"/>
      <c r="L41" s="115"/>
    </row>
    <row r="42" spans="1:12" ht="13.5">
      <c r="A42" s="130" t="s">
        <v>84</v>
      </c>
      <c r="B42" s="129" t="s">
        <v>78</v>
      </c>
      <c r="C42" s="125">
        <f>+C25-C40</f>
        <v>0</v>
      </c>
      <c r="D42" s="125">
        <f>+D25-D40</f>
        <v>4341006490</v>
      </c>
      <c r="E42" s="124">
        <f>+E25-E40</f>
        <v>4347317235</v>
      </c>
      <c r="F42" s="128">
        <f>+F25-F40</f>
        <v>-1271957228</v>
      </c>
      <c r="G42" s="125">
        <f>+G25-G40</f>
        <v>-2319501344</v>
      </c>
      <c r="H42" s="124">
        <f>+H25-H40</f>
        <v>-2319501344</v>
      </c>
      <c r="I42" s="127">
        <f>+I25-I40</f>
        <v>5807679173</v>
      </c>
      <c r="J42" s="126">
        <f>+J25-J40</f>
        <v>1989626207</v>
      </c>
      <c r="K42" s="125">
        <f>+K25-K40</f>
        <v>2262351721</v>
      </c>
      <c r="L42" s="124">
        <f>+L25-L40</f>
        <v>9432446546</v>
      </c>
    </row>
    <row r="43" spans="1:12" ht="4.5" customHeight="1">
      <c r="A43" s="123"/>
      <c r="B43" s="120"/>
      <c r="C43" s="116"/>
      <c r="D43" s="116"/>
      <c r="E43" s="115"/>
      <c r="F43" s="119"/>
      <c r="G43" s="116"/>
      <c r="H43" s="115"/>
      <c r="I43" s="118"/>
      <c r="J43" s="117"/>
      <c r="K43" s="116"/>
      <c r="L43" s="115"/>
    </row>
    <row r="44" spans="1:12" ht="13.5">
      <c r="A44" s="122" t="s">
        <v>83</v>
      </c>
      <c r="B44" s="120"/>
      <c r="C44" s="116"/>
      <c r="D44" s="116"/>
      <c r="E44" s="115"/>
      <c r="F44" s="119"/>
      <c r="G44" s="116"/>
      <c r="H44" s="115"/>
      <c r="I44" s="118"/>
      <c r="J44" s="117"/>
      <c r="K44" s="116"/>
      <c r="L44" s="115"/>
    </row>
    <row r="45" spans="1:12" ht="13.5">
      <c r="A45" s="121" t="s">
        <v>82</v>
      </c>
      <c r="B45" s="120"/>
      <c r="C45" s="116">
        <v>0</v>
      </c>
      <c r="D45" s="116">
        <v>1948847366</v>
      </c>
      <c r="E45" s="115">
        <v>3925655332</v>
      </c>
      <c r="F45" s="119">
        <v>-1448812508</v>
      </c>
      <c r="G45" s="116">
        <v>-439791891</v>
      </c>
      <c r="H45" s="115">
        <v>-439791891</v>
      </c>
      <c r="I45" s="118">
        <v>5187269965</v>
      </c>
      <c r="J45" s="117">
        <v>-90684751</v>
      </c>
      <c r="K45" s="116">
        <v>-465781560</v>
      </c>
      <c r="L45" s="115">
        <v>-154401827</v>
      </c>
    </row>
    <row r="46" spans="1:12" ht="13.5">
      <c r="A46" s="121" t="s">
        <v>81</v>
      </c>
      <c r="B46" s="120" t="s">
        <v>80</v>
      </c>
      <c r="C46" s="116">
        <v>0</v>
      </c>
      <c r="D46" s="116">
        <v>-51589931</v>
      </c>
      <c r="E46" s="115">
        <v>-12727863</v>
      </c>
      <c r="F46" s="119">
        <v>-538288</v>
      </c>
      <c r="G46" s="116">
        <v>1749714</v>
      </c>
      <c r="H46" s="115">
        <v>1749714</v>
      </c>
      <c r="I46" s="118">
        <v>-1662610</v>
      </c>
      <c r="J46" s="117">
        <v>100664</v>
      </c>
      <c r="K46" s="116">
        <v>105898</v>
      </c>
      <c r="L46" s="115">
        <v>111405</v>
      </c>
    </row>
    <row r="47" spans="1:12" ht="13.5">
      <c r="A47" s="121"/>
      <c r="B47" s="120"/>
      <c r="C47" s="116"/>
      <c r="D47" s="116"/>
      <c r="E47" s="115"/>
      <c r="F47" s="119"/>
      <c r="G47" s="116"/>
      <c r="H47" s="115"/>
      <c r="I47" s="118"/>
      <c r="J47" s="117"/>
      <c r="K47" s="116"/>
      <c r="L47" s="115"/>
    </row>
    <row r="48" spans="1:12" ht="13.5">
      <c r="A48" s="114" t="s">
        <v>79</v>
      </c>
      <c r="B48" s="113" t="s">
        <v>78</v>
      </c>
      <c r="C48" s="109">
        <f>SUM(C45:C47)</f>
        <v>0</v>
      </c>
      <c r="D48" s="109">
        <f>SUM(D45:D47)</f>
        <v>1897257435</v>
      </c>
      <c r="E48" s="108">
        <f>SUM(E45:E47)</f>
        <v>3912927469</v>
      </c>
      <c r="F48" s="112">
        <f>SUM(F45:F47)</f>
        <v>-1449350796</v>
      </c>
      <c r="G48" s="109">
        <f>SUM(G45:G47)</f>
        <v>-438042177</v>
      </c>
      <c r="H48" s="108">
        <f>SUM(H45:H47)</f>
        <v>-438042177</v>
      </c>
      <c r="I48" s="111">
        <f>SUM(I45:I47)</f>
        <v>5185607355</v>
      </c>
      <c r="J48" s="110">
        <f>SUM(J45:J47)</f>
        <v>-90584087</v>
      </c>
      <c r="K48" s="109">
        <f>SUM(K45:K47)</f>
        <v>-465675662</v>
      </c>
      <c r="L48" s="108">
        <f>SUM(L45:L47)</f>
        <v>-154290422</v>
      </c>
    </row>
    <row r="49" spans="1:12" ht="13.5">
      <c r="A49" s="107" t="s">
        <v>64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3.5">
      <c r="A50" s="107" t="s">
        <v>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3.5">
      <c r="A51" s="107" t="s">
        <v>76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3.5">
      <c r="A52" s="107" t="s">
        <v>75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3.5">
      <c r="A53" s="107" t="s">
        <v>74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3.5">
      <c r="A54" s="107" t="s">
        <v>73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/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146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129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19</v>
      </c>
      <c r="B6" s="120"/>
      <c r="C6" s="116">
        <v>0</v>
      </c>
      <c r="D6" s="116">
        <v>0</v>
      </c>
      <c r="E6" s="115">
        <v>53975</v>
      </c>
      <c r="F6" s="119">
        <v>10388</v>
      </c>
      <c r="G6" s="116">
        <v>237999</v>
      </c>
      <c r="H6" s="115">
        <v>237999</v>
      </c>
      <c r="I6" s="118">
        <v>-500585</v>
      </c>
      <c r="J6" s="117">
        <v>5816530</v>
      </c>
      <c r="K6" s="116">
        <v>6107357</v>
      </c>
      <c r="L6" s="115">
        <v>6412725</v>
      </c>
    </row>
    <row r="7" spans="1:12" ht="13.5">
      <c r="A7" s="121" t="s">
        <v>145</v>
      </c>
      <c r="B7" s="120"/>
      <c r="C7" s="116">
        <v>0</v>
      </c>
      <c r="D7" s="116">
        <v>392488492</v>
      </c>
      <c r="E7" s="115">
        <v>622660231</v>
      </c>
      <c r="F7" s="119">
        <v>3452869759</v>
      </c>
      <c r="G7" s="116">
        <v>3745859737</v>
      </c>
      <c r="H7" s="115">
        <v>3745859737</v>
      </c>
      <c r="I7" s="118">
        <v>904019468</v>
      </c>
      <c r="J7" s="117">
        <v>3914880189</v>
      </c>
      <c r="K7" s="116">
        <v>4095107669</v>
      </c>
      <c r="L7" s="115">
        <v>4341725366</v>
      </c>
    </row>
    <row r="8" spans="1:12" ht="13.5">
      <c r="A8" s="121" t="s">
        <v>33</v>
      </c>
      <c r="B8" s="120"/>
      <c r="C8" s="116">
        <v>0</v>
      </c>
      <c r="D8" s="116">
        <v>123918790</v>
      </c>
      <c r="E8" s="115">
        <v>121613089</v>
      </c>
      <c r="F8" s="119">
        <v>284029532</v>
      </c>
      <c r="G8" s="116">
        <v>320719650</v>
      </c>
      <c r="H8" s="115">
        <v>320719650</v>
      </c>
      <c r="I8" s="118">
        <v>248482930</v>
      </c>
      <c r="J8" s="117">
        <v>21069672</v>
      </c>
      <c r="K8" s="116">
        <v>22088212</v>
      </c>
      <c r="L8" s="115">
        <v>23173540</v>
      </c>
    </row>
    <row r="9" spans="1:12" ht="13.5">
      <c r="A9" s="121" t="s">
        <v>144</v>
      </c>
      <c r="B9" s="120" t="s">
        <v>9</v>
      </c>
      <c r="C9" s="116">
        <v>0</v>
      </c>
      <c r="D9" s="116">
        <v>139723433</v>
      </c>
      <c r="E9" s="115">
        <v>156608846</v>
      </c>
      <c r="F9" s="119">
        <v>1249390650</v>
      </c>
      <c r="G9" s="116">
        <v>1230673095</v>
      </c>
      <c r="H9" s="115">
        <v>1230673095</v>
      </c>
      <c r="I9" s="118">
        <v>212643976</v>
      </c>
      <c r="J9" s="117">
        <v>794028424</v>
      </c>
      <c r="K9" s="116">
        <v>848502226</v>
      </c>
      <c r="L9" s="115">
        <v>898868141</v>
      </c>
    </row>
    <row r="10" spans="1:12" ht="13.5">
      <c r="A10" s="121" t="s">
        <v>143</v>
      </c>
      <c r="B10" s="120" t="s">
        <v>9</v>
      </c>
      <c r="C10" s="116">
        <v>0</v>
      </c>
      <c r="D10" s="116">
        <v>0</v>
      </c>
      <c r="E10" s="115">
        <v>5101000</v>
      </c>
      <c r="F10" s="119">
        <v>34968598</v>
      </c>
      <c r="G10" s="116">
        <v>73862601</v>
      </c>
      <c r="H10" s="115">
        <v>73862601</v>
      </c>
      <c r="I10" s="118">
        <v>18444251</v>
      </c>
      <c r="J10" s="117">
        <v>32673803</v>
      </c>
      <c r="K10" s="116">
        <v>17063000</v>
      </c>
      <c r="L10" s="115">
        <v>21008024</v>
      </c>
    </row>
    <row r="11" spans="1:12" ht="13.5">
      <c r="A11" s="121" t="s">
        <v>142</v>
      </c>
      <c r="B11" s="120"/>
      <c r="C11" s="116">
        <v>0</v>
      </c>
      <c r="D11" s="116">
        <v>0</v>
      </c>
      <c r="E11" s="115">
        <v>0</v>
      </c>
      <c r="F11" s="119">
        <v>0</v>
      </c>
      <c r="G11" s="116">
        <v>0</v>
      </c>
      <c r="H11" s="115">
        <v>0</v>
      </c>
      <c r="I11" s="118">
        <v>0</v>
      </c>
      <c r="J11" s="117">
        <v>1638832</v>
      </c>
      <c r="K11" s="116">
        <v>1962467</v>
      </c>
      <c r="L11" s="115">
        <v>2097055</v>
      </c>
    </row>
    <row r="12" spans="1:12" ht="13.5">
      <c r="A12" s="121" t="s">
        <v>141</v>
      </c>
      <c r="B12" s="120"/>
      <c r="C12" s="116">
        <v>0</v>
      </c>
      <c r="D12" s="116">
        <v>0</v>
      </c>
      <c r="E12" s="115">
        <v>0</v>
      </c>
      <c r="F12" s="119">
        <v>0</v>
      </c>
      <c r="G12" s="116">
        <v>0</v>
      </c>
      <c r="H12" s="115">
        <v>0</v>
      </c>
      <c r="I12" s="118">
        <v>0</v>
      </c>
      <c r="J12" s="117">
        <v>0</v>
      </c>
      <c r="K12" s="116">
        <v>0</v>
      </c>
      <c r="L12" s="115">
        <v>0</v>
      </c>
    </row>
    <row r="13" spans="1:12" ht="13.5">
      <c r="A13" s="122" t="s">
        <v>125</v>
      </c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1" t="s">
        <v>140</v>
      </c>
      <c r="B14" s="120"/>
      <c r="C14" s="116">
        <v>0</v>
      </c>
      <c r="D14" s="116">
        <v>0</v>
      </c>
      <c r="E14" s="115">
        <v>376239359</v>
      </c>
      <c r="F14" s="119">
        <v>542376002</v>
      </c>
      <c r="G14" s="116">
        <v>498730193</v>
      </c>
      <c r="H14" s="115">
        <v>498730193</v>
      </c>
      <c r="I14" s="118">
        <v>362815073</v>
      </c>
      <c r="J14" s="117">
        <v>-1608569278</v>
      </c>
      <c r="K14" s="116">
        <v>-1690193574</v>
      </c>
      <c r="L14" s="115">
        <v>-1796369480</v>
      </c>
    </row>
    <row r="15" spans="1:12" ht="13.5">
      <c r="A15" s="121" t="s">
        <v>42</v>
      </c>
      <c r="B15" s="120"/>
      <c r="C15" s="116">
        <v>0</v>
      </c>
      <c r="D15" s="116">
        <v>0</v>
      </c>
      <c r="E15" s="115">
        <v>0</v>
      </c>
      <c r="F15" s="119">
        <v>0</v>
      </c>
      <c r="G15" s="116">
        <v>0</v>
      </c>
      <c r="H15" s="115">
        <v>0</v>
      </c>
      <c r="I15" s="118">
        <v>0</v>
      </c>
      <c r="J15" s="117">
        <v>-1726184</v>
      </c>
      <c r="K15" s="116">
        <v>-1626607</v>
      </c>
      <c r="L15" s="115">
        <v>-1524198</v>
      </c>
    </row>
    <row r="16" spans="1:12" ht="13.5">
      <c r="A16" s="121" t="s">
        <v>139</v>
      </c>
      <c r="B16" s="120" t="s">
        <v>9</v>
      </c>
      <c r="C16" s="116">
        <v>0</v>
      </c>
      <c r="D16" s="116">
        <v>0</v>
      </c>
      <c r="E16" s="115">
        <v>0</v>
      </c>
      <c r="F16" s="119">
        <v>0</v>
      </c>
      <c r="G16" s="116">
        <v>-2000000</v>
      </c>
      <c r="H16" s="115">
        <v>-2000000</v>
      </c>
      <c r="I16" s="118">
        <v>0</v>
      </c>
      <c r="J16" s="117">
        <v>0</v>
      </c>
      <c r="K16" s="116">
        <v>0</v>
      </c>
      <c r="L16" s="115">
        <v>12</v>
      </c>
    </row>
    <row r="17" spans="1:12" ht="13.5">
      <c r="A17" s="137" t="s">
        <v>138</v>
      </c>
      <c r="B17" s="136"/>
      <c r="C17" s="132">
        <f>SUM(C6:C16)</f>
        <v>0</v>
      </c>
      <c r="D17" s="132">
        <f>SUM(D6:D16)</f>
        <v>656130715</v>
      </c>
      <c r="E17" s="131">
        <f>SUM(E6:E16)</f>
        <v>1282276500</v>
      </c>
      <c r="F17" s="135">
        <f>SUM(F6:F16)</f>
        <v>5563644929</v>
      </c>
      <c r="G17" s="132">
        <f>SUM(G6:G16)</f>
        <v>5868083275</v>
      </c>
      <c r="H17" s="134">
        <f>SUM(H6:H16)</f>
        <v>5868083275</v>
      </c>
      <c r="I17" s="135">
        <f>SUM(I6:I16)</f>
        <v>1745905113</v>
      </c>
      <c r="J17" s="133">
        <f>SUM(J6:J16)</f>
        <v>3159811988</v>
      </c>
      <c r="K17" s="132">
        <f>SUM(K6:K16)</f>
        <v>3299010750</v>
      </c>
      <c r="L17" s="131">
        <f>SUM(L6:L16)</f>
        <v>3495391185</v>
      </c>
    </row>
    <row r="18" spans="1:12" ht="4.5" customHeight="1">
      <c r="A18" s="123"/>
      <c r="B18" s="120"/>
      <c r="C18" s="116"/>
      <c r="D18" s="116"/>
      <c r="E18" s="115"/>
      <c r="F18" s="119"/>
      <c r="G18" s="116"/>
      <c r="H18" s="115"/>
      <c r="I18" s="118"/>
      <c r="J18" s="117"/>
      <c r="K18" s="116"/>
      <c r="L18" s="115"/>
    </row>
    <row r="19" spans="1:12" ht="13.5">
      <c r="A19" s="122" t="s">
        <v>137</v>
      </c>
      <c r="B19" s="120"/>
      <c r="C19" s="116"/>
      <c r="D19" s="116"/>
      <c r="E19" s="115"/>
      <c r="F19" s="119"/>
      <c r="G19" s="116"/>
      <c r="H19" s="115"/>
      <c r="I19" s="118"/>
      <c r="J19" s="117"/>
      <c r="K19" s="116"/>
      <c r="L19" s="115"/>
    </row>
    <row r="20" spans="1:12" ht="13.5">
      <c r="A20" s="122" t="s">
        <v>129</v>
      </c>
      <c r="B20" s="120"/>
      <c r="C20" s="172"/>
      <c r="D20" s="172"/>
      <c r="E20" s="171"/>
      <c r="F20" s="175"/>
      <c r="G20" s="172"/>
      <c r="H20" s="171"/>
      <c r="I20" s="174"/>
      <c r="J20" s="173"/>
      <c r="K20" s="172"/>
      <c r="L20" s="171"/>
    </row>
    <row r="21" spans="1:12" ht="13.5">
      <c r="A21" s="121" t="s">
        <v>136</v>
      </c>
      <c r="B21" s="120"/>
      <c r="C21" s="116">
        <v>0</v>
      </c>
      <c r="D21" s="116">
        <v>0</v>
      </c>
      <c r="E21" s="115">
        <v>0</v>
      </c>
      <c r="F21" s="147">
        <v>27624</v>
      </c>
      <c r="G21" s="63">
        <v>0</v>
      </c>
      <c r="H21" s="145">
        <v>0</v>
      </c>
      <c r="I21" s="118">
        <v>0</v>
      </c>
      <c r="J21" s="146">
        <v>-717026</v>
      </c>
      <c r="K21" s="63">
        <v>211727</v>
      </c>
      <c r="L21" s="145">
        <v>211727</v>
      </c>
    </row>
    <row r="22" spans="1:12" ht="13.5">
      <c r="A22" s="121" t="s">
        <v>135</v>
      </c>
      <c r="B22" s="120"/>
      <c r="C22" s="116">
        <v>0</v>
      </c>
      <c r="D22" s="63">
        <v>0</v>
      </c>
      <c r="E22" s="145">
        <v>0</v>
      </c>
      <c r="F22" s="119">
        <v>0</v>
      </c>
      <c r="G22" s="116">
        <v>0</v>
      </c>
      <c r="H22" s="115">
        <v>0</v>
      </c>
      <c r="I22" s="118">
        <v>0</v>
      </c>
      <c r="J22" s="117">
        <v>0</v>
      </c>
      <c r="K22" s="116">
        <v>0</v>
      </c>
      <c r="L22" s="115">
        <v>0</v>
      </c>
    </row>
    <row r="23" spans="1:12" ht="13.5">
      <c r="A23" s="121" t="s">
        <v>134</v>
      </c>
      <c r="B23" s="120"/>
      <c r="C23" s="63">
        <v>0</v>
      </c>
      <c r="D23" s="116">
        <v>0</v>
      </c>
      <c r="E23" s="115">
        <v>0</v>
      </c>
      <c r="F23" s="147">
        <v>0</v>
      </c>
      <c r="G23" s="63">
        <v>0</v>
      </c>
      <c r="H23" s="145">
        <v>0</v>
      </c>
      <c r="I23" s="118">
        <v>88</v>
      </c>
      <c r="J23" s="146">
        <v>45582056</v>
      </c>
      <c r="K23" s="63">
        <v>2532336</v>
      </c>
      <c r="L23" s="145">
        <v>2532337</v>
      </c>
    </row>
    <row r="24" spans="1:12" ht="13.5">
      <c r="A24" s="121" t="s">
        <v>133</v>
      </c>
      <c r="B24" s="120"/>
      <c r="C24" s="116">
        <v>0</v>
      </c>
      <c r="D24" s="116">
        <v>0</v>
      </c>
      <c r="E24" s="115">
        <v>0</v>
      </c>
      <c r="F24" s="119">
        <v>0</v>
      </c>
      <c r="G24" s="116">
        <v>0</v>
      </c>
      <c r="H24" s="115">
        <v>0</v>
      </c>
      <c r="I24" s="118">
        <v>0</v>
      </c>
      <c r="J24" s="117">
        <v>0</v>
      </c>
      <c r="K24" s="116">
        <v>0</v>
      </c>
      <c r="L24" s="115">
        <v>0</v>
      </c>
    </row>
    <row r="25" spans="1:12" ht="13.5">
      <c r="A25" s="122" t="s">
        <v>125</v>
      </c>
      <c r="B25" s="120"/>
      <c r="C25" s="116"/>
      <c r="D25" s="116"/>
      <c r="E25" s="115"/>
      <c r="F25" s="119"/>
      <c r="G25" s="116"/>
      <c r="H25" s="115"/>
      <c r="I25" s="118"/>
      <c r="J25" s="117"/>
      <c r="K25" s="116"/>
      <c r="L25" s="115"/>
    </row>
    <row r="26" spans="1:12" ht="13.5">
      <c r="A26" s="121" t="s">
        <v>132</v>
      </c>
      <c r="B26" s="120"/>
      <c r="C26" s="116">
        <v>0</v>
      </c>
      <c r="D26" s="116">
        <v>-106327309</v>
      </c>
      <c r="E26" s="115">
        <v>-126768872</v>
      </c>
      <c r="F26" s="119">
        <v>-515400693</v>
      </c>
      <c r="G26" s="116">
        <v>-430932286</v>
      </c>
      <c r="H26" s="115">
        <v>-430932286</v>
      </c>
      <c r="I26" s="118">
        <v>-196934312</v>
      </c>
      <c r="J26" s="117">
        <v>-470553875</v>
      </c>
      <c r="K26" s="116">
        <v>-338512890</v>
      </c>
      <c r="L26" s="115">
        <v>-307501314</v>
      </c>
    </row>
    <row r="27" spans="1:12" ht="13.5">
      <c r="A27" s="137" t="s">
        <v>131</v>
      </c>
      <c r="B27" s="136"/>
      <c r="C27" s="132">
        <f>SUM(C21:C26)</f>
        <v>0</v>
      </c>
      <c r="D27" s="132">
        <f>SUM(D21:D26)</f>
        <v>-106327309</v>
      </c>
      <c r="E27" s="131">
        <f>SUM(E21:E26)</f>
        <v>-126768872</v>
      </c>
      <c r="F27" s="135">
        <f>SUM(F21:F26)</f>
        <v>-515373069</v>
      </c>
      <c r="G27" s="132">
        <f>SUM(G21:G26)</f>
        <v>-430932286</v>
      </c>
      <c r="H27" s="131">
        <f>SUM(H21:H26)</f>
        <v>-430932286</v>
      </c>
      <c r="I27" s="134">
        <f>SUM(I21:I26)</f>
        <v>-196934224</v>
      </c>
      <c r="J27" s="133">
        <f>SUM(J21:J26)</f>
        <v>-425688845</v>
      </c>
      <c r="K27" s="132">
        <f>SUM(K21:K26)</f>
        <v>-335768827</v>
      </c>
      <c r="L27" s="131">
        <f>SUM(L21:L26)</f>
        <v>-304757250</v>
      </c>
    </row>
    <row r="28" spans="1:12" ht="4.5" customHeight="1">
      <c r="A28" s="123"/>
      <c r="B28" s="120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2" t="s">
        <v>130</v>
      </c>
      <c r="B29" s="120"/>
      <c r="C29" s="116"/>
      <c r="D29" s="116"/>
      <c r="E29" s="115"/>
      <c r="F29" s="119"/>
      <c r="G29" s="116"/>
      <c r="H29" s="115"/>
      <c r="I29" s="118"/>
      <c r="J29" s="117"/>
      <c r="K29" s="116"/>
      <c r="L29" s="115"/>
    </row>
    <row r="30" spans="1:12" ht="13.5">
      <c r="A30" s="122" t="s">
        <v>129</v>
      </c>
      <c r="B30" s="120"/>
      <c r="C30" s="116"/>
      <c r="D30" s="116"/>
      <c r="E30" s="115"/>
      <c r="F30" s="119"/>
      <c r="G30" s="116"/>
      <c r="H30" s="115"/>
      <c r="I30" s="118"/>
      <c r="J30" s="117"/>
      <c r="K30" s="116"/>
      <c r="L30" s="115"/>
    </row>
    <row r="31" spans="1:12" ht="13.5">
      <c r="A31" s="121" t="s">
        <v>128</v>
      </c>
      <c r="B31" s="120"/>
      <c r="C31" s="116">
        <v>0</v>
      </c>
      <c r="D31" s="116">
        <v>0</v>
      </c>
      <c r="E31" s="115">
        <v>0</v>
      </c>
      <c r="F31" s="119">
        <v>12648</v>
      </c>
      <c r="G31" s="116">
        <v>0</v>
      </c>
      <c r="H31" s="115">
        <v>0</v>
      </c>
      <c r="I31" s="118">
        <v>0</v>
      </c>
      <c r="J31" s="117">
        <v>0</v>
      </c>
      <c r="K31" s="116">
        <v>0</v>
      </c>
      <c r="L31" s="115">
        <v>0</v>
      </c>
    </row>
    <row r="32" spans="1:12" ht="13.5">
      <c r="A32" s="121" t="s">
        <v>127</v>
      </c>
      <c r="B32" s="120"/>
      <c r="C32" s="116">
        <v>0</v>
      </c>
      <c r="D32" s="116">
        <v>0</v>
      </c>
      <c r="E32" s="115">
        <v>0</v>
      </c>
      <c r="F32" s="119">
        <v>0</v>
      </c>
      <c r="G32" s="116">
        <v>0</v>
      </c>
      <c r="H32" s="115">
        <v>0</v>
      </c>
      <c r="I32" s="118">
        <v>0</v>
      </c>
      <c r="J32" s="117">
        <v>-2000000</v>
      </c>
      <c r="K32" s="116">
        <v>-12000000</v>
      </c>
      <c r="L32" s="115">
        <v>-29000000</v>
      </c>
    </row>
    <row r="33" spans="1:12" ht="13.5">
      <c r="A33" s="121" t="s">
        <v>126</v>
      </c>
      <c r="B33" s="120"/>
      <c r="C33" s="116">
        <v>0</v>
      </c>
      <c r="D33" s="116">
        <v>-877025</v>
      </c>
      <c r="E33" s="115">
        <v>-701721</v>
      </c>
      <c r="F33" s="119">
        <v>1196235</v>
      </c>
      <c r="G33" s="63">
        <v>2999281</v>
      </c>
      <c r="H33" s="145">
        <v>2999281</v>
      </c>
      <c r="I33" s="75">
        <v>37925</v>
      </c>
      <c r="J33" s="117">
        <v>19942323</v>
      </c>
      <c r="K33" s="116">
        <v>12622473</v>
      </c>
      <c r="L33" s="115">
        <v>693606</v>
      </c>
    </row>
    <row r="34" spans="1:12" ht="13.5">
      <c r="A34" s="122" t="s">
        <v>125</v>
      </c>
      <c r="B34" s="120"/>
      <c r="C34" s="116"/>
      <c r="D34" s="116"/>
      <c r="E34" s="115"/>
      <c r="F34" s="119"/>
      <c r="G34" s="116"/>
      <c r="H34" s="115"/>
      <c r="I34" s="118"/>
      <c r="J34" s="117"/>
      <c r="K34" s="116"/>
      <c r="L34" s="115"/>
    </row>
    <row r="35" spans="1:12" ht="13.5">
      <c r="A35" s="121" t="s">
        <v>124</v>
      </c>
      <c r="B35" s="120"/>
      <c r="C35" s="116">
        <v>0</v>
      </c>
      <c r="D35" s="116">
        <v>0</v>
      </c>
      <c r="E35" s="115">
        <v>0</v>
      </c>
      <c r="F35" s="119">
        <v>0</v>
      </c>
      <c r="G35" s="116">
        <v>0</v>
      </c>
      <c r="H35" s="115">
        <v>0</v>
      </c>
      <c r="I35" s="118">
        <v>0</v>
      </c>
      <c r="J35" s="117">
        <v>-8125540</v>
      </c>
      <c r="K35" s="116">
        <v>-8491188</v>
      </c>
      <c r="L35" s="115">
        <v>-8873292</v>
      </c>
    </row>
    <row r="36" spans="1:12" ht="13.5">
      <c r="A36" s="137" t="s">
        <v>123</v>
      </c>
      <c r="B36" s="136"/>
      <c r="C36" s="132">
        <f>SUM(C31:C35)</f>
        <v>0</v>
      </c>
      <c r="D36" s="132">
        <f>SUM(D31:D35)</f>
        <v>-877025</v>
      </c>
      <c r="E36" s="131">
        <f>SUM(E31:E35)</f>
        <v>-701721</v>
      </c>
      <c r="F36" s="135">
        <f>SUM(F31:F35)</f>
        <v>1208883</v>
      </c>
      <c r="G36" s="132">
        <f>SUM(G31:G35)</f>
        <v>2999281</v>
      </c>
      <c r="H36" s="131">
        <f>SUM(H31:H35)</f>
        <v>2999281</v>
      </c>
      <c r="I36" s="134">
        <f>SUM(I31:I35)</f>
        <v>37925</v>
      </c>
      <c r="J36" s="133">
        <f>SUM(J31:J35)</f>
        <v>9816783</v>
      </c>
      <c r="K36" s="132">
        <f>SUM(K31:K35)</f>
        <v>-7868715</v>
      </c>
      <c r="L36" s="131">
        <f>SUM(L31:L35)</f>
        <v>-37179686</v>
      </c>
    </row>
    <row r="37" spans="1:12" ht="4.5" customHeight="1">
      <c r="A37" s="123"/>
      <c r="B37" s="120"/>
      <c r="C37" s="116"/>
      <c r="D37" s="116"/>
      <c r="E37" s="115"/>
      <c r="F37" s="119"/>
      <c r="G37" s="116"/>
      <c r="H37" s="115"/>
      <c r="I37" s="118"/>
      <c r="J37" s="117"/>
      <c r="K37" s="116"/>
      <c r="L37" s="115"/>
    </row>
    <row r="38" spans="1:12" ht="13.5">
      <c r="A38" s="122" t="s">
        <v>122</v>
      </c>
      <c r="B38" s="120"/>
      <c r="C38" s="172">
        <f>+C17+C27+C36</f>
        <v>0</v>
      </c>
      <c r="D38" s="172">
        <f>+D17+D27+D36</f>
        <v>548926381</v>
      </c>
      <c r="E38" s="171">
        <f>+E17+E27+E36</f>
        <v>1154805907</v>
      </c>
      <c r="F38" s="175">
        <f>+F17+F27+F36</f>
        <v>5049480743</v>
      </c>
      <c r="G38" s="172">
        <f>+G17+G27+G36</f>
        <v>5440150270</v>
      </c>
      <c r="H38" s="171">
        <f>+H17+H27+H36</f>
        <v>5440150270</v>
      </c>
      <c r="I38" s="174">
        <f>+I17+I27+I36</f>
        <v>1549008814</v>
      </c>
      <c r="J38" s="173">
        <f>+J17+J27+J36</f>
        <v>2743939926</v>
      </c>
      <c r="K38" s="172">
        <f>+K17+K27+K36</f>
        <v>2955373208</v>
      </c>
      <c r="L38" s="171">
        <f>+L17+L27+L36</f>
        <v>3153454249</v>
      </c>
    </row>
    <row r="39" spans="1:12" ht="13.5">
      <c r="A39" s="121" t="s">
        <v>121</v>
      </c>
      <c r="B39" s="120" t="s">
        <v>20</v>
      </c>
      <c r="C39" s="172">
        <v>0</v>
      </c>
      <c r="D39" s="172">
        <v>586404</v>
      </c>
      <c r="E39" s="171">
        <v>426067127</v>
      </c>
      <c r="F39" s="175">
        <v>1001248013</v>
      </c>
      <c r="G39" s="172">
        <v>48082454</v>
      </c>
      <c r="H39" s="171">
        <v>48082454</v>
      </c>
      <c r="I39" s="174">
        <v>713959761</v>
      </c>
      <c r="J39" s="173">
        <v>329317354</v>
      </c>
      <c r="K39" s="172">
        <v>898793222</v>
      </c>
      <c r="L39" s="171">
        <v>385396522</v>
      </c>
    </row>
    <row r="40" spans="1:12" ht="13.5">
      <c r="A40" s="170" t="s">
        <v>120</v>
      </c>
      <c r="B40" s="129" t="s">
        <v>20</v>
      </c>
      <c r="C40" s="125">
        <f>+C38+C39</f>
        <v>0</v>
      </c>
      <c r="D40" s="125">
        <f>+D38+D39</f>
        <v>549512785</v>
      </c>
      <c r="E40" s="124">
        <f>+E38+E39</f>
        <v>1580873034</v>
      </c>
      <c r="F40" s="128">
        <f>+F38+F39</f>
        <v>6050728756</v>
      </c>
      <c r="G40" s="125">
        <f>+G38+G39</f>
        <v>5488232724</v>
      </c>
      <c r="H40" s="124">
        <f>+H38+H39</f>
        <v>5488232724</v>
      </c>
      <c r="I40" s="127">
        <v>2742800330</v>
      </c>
      <c r="J40" s="126">
        <f>+J38+J39</f>
        <v>3073257280</v>
      </c>
      <c r="K40" s="125">
        <f>+K38+K39</f>
        <v>3854166430</v>
      </c>
      <c r="L40" s="124">
        <f>+L38+L39</f>
        <v>3538850771</v>
      </c>
    </row>
    <row r="41" spans="1:12" ht="13.5">
      <c r="A41" s="107" t="s">
        <v>64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3.5">
      <c r="A42" s="107" t="s">
        <v>119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3.5">
      <c r="A43" s="107" t="s">
        <v>118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2020-11-25T08:38:49Z</dcterms:created>
  <dcterms:modified xsi:type="dcterms:W3CDTF">2020-11-25T08:42:28Z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